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osk\Google Drive\2. Filozofski BG\01statistika\ispit\psiholozi\2024\"/>
    </mc:Choice>
  </mc:AlternateContent>
  <xr:revisionPtr revIDLastSave="0" documentId="13_ncr:1_{7C1AEBF4-C292-49AB-8E25-128B2507F761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Grades" sheetId="1" r:id="rId1"/>
    <sheet name="indek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2" i="1"/>
  <c r="AD2" i="1"/>
  <c r="AE2" i="1"/>
  <c r="AF2" i="1"/>
  <c r="AG2" i="1"/>
  <c r="AH2" i="1"/>
  <c r="AI2" i="1"/>
  <c r="AJ2" i="1"/>
  <c r="AK2" i="1"/>
  <c r="AL2" i="1"/>
  <c r="AC2" i="1"/>
  <c r="AC3" i="1"/>
  <c r="AD3" i="1"/>
  <c r="AE3" i="1"/>
  <c r="AF3" i="1"/>
  <c r="AG3" i="1"/>
  <c r="AH3" i="1"/>
  <c r="AI3" i="1"/>
  <c r="AJ3" i="1"/>
  <c r="AK3" i="1"/>
  <c r="AL3" i="1"/>
  <c r="AC4" i="1"/>
  <c r="AD4" i="1"/>
  <c r="AE4" i="1"/>
  <c r="AF4" i="1"/>
  <c r="AG4" i="1"/>
  <c r="AH4" i="1"/>
  <c r="AI4" i="1"/>
  <c r="AJ4" i="1"/>
  <c r="AK4" i="1"/>
  <c r="AL4" i="1"/>
  <c r="AC6" i="1"/>
  <c r="AD6" i="1"/>
  <c r="AE6" i="1"/>
  <c r="AF6" i="1"/>
  <c r="AG6" i="1"/>
  <c r="AH6" i="1"/>
  <c r="AI6" i="1"/>
  <c r="AJ6" i="1"/>
  <c r="AK6" i="1"/>
  <c r="AL6" i="1"/>
  <c r="AC7" i="1"/>
  <c r="AD7" i="1"/>
  <c r="AE7" i="1"/>
  <c r="AF7" i="1"/>
  <c r="AG7" i="1"/>
  <c r="AH7" i="1"/>
  <c r="AI7" i="1"/>
  <c r="AJ7" i="1"/>
  <c r="AK7" i="1"/>
  <c r="AL7" i="1"/>
  <c r="AC8" i="1"/>
  <c r="AD8" i="1"/>
  <c r="AE8" i="1"/>
  <c r="AF8" i="1"/>
  <c r="AG8" i="1"/>
  <c r="AH8" i="1"/>
  <c r="AI8" i="1"/>
  <c r="AJ8" i="1"/>
  <c r="AK8" i="1"/>
  <c r="AL8" i="1"/>
  <c r="AC9" i="1"/>
  <c r="AD9" i="1"/>
  <c r="AE9" i="1"/>
  <c r="AF9" i="1"/>
  <c r="AG9" i="1"/>
  <c r="AH9" i="1"/>
  <c r="AI9" i="1"/>
  <c r="AJ9" i="1"/>
  <c r="AK9" i="1"/>
  <c r="AL9" i="1"/>
  <c r="AC10" i="1"/>
  <c r="AD10" i="1"/>
  <c r="AE10" i="1"/>
  <c r="AF10" i="1"/>
  <c r="AG10" i="1"/>
  <c r="AH10" i="1"/>
  <c r="AI10" i="1"/>
  <c r="AJ10" i="1"/>
  <c r="AK10" i="1"/>
  <c r="AL10" i="1"/>
  <c r="AC11" i="1"/>
  <c r="AD11" i="1"/>
  <c r="AE11" i="1"/>
  <c r="AF11" i="1"/>
  <c r="AG11" i="1"/>
  <c r="AH11" i="1"/>
  <c r="AI11" i="1"/>
  <c r="AJ11" i="1"/>
  <c r="AK11" i="1"/>
  <c r="AL11" i="1"/>
  <c r="AC12" i="1"/>
  <c r="AD12" i="1"/>
  <c r="AE12" i="1"/>
  <c r="AF12" i="1"/>
  <c r="AG12" i="1"/>
  <c r="AH12" i="1"/>
  <c r="AI12" i="1"/>
  <c r="AJ12" i="1"/>
  <c r="AK12" i="1"/>
  <c r="AL12" i="1"/>
  <c r="AC13" i="1"/>
  <c r="AD13" i="1"/>
  <c r="AE13" i="1"/>
  <c r="AF13" i="1"/>
  <c r="AG13" i="1"/>
  <c r="AH13" i="1"/>
  <c r="AI13" i="1"/>
  <c r="AJ13" i="1"/>
  <c r="AK13" i="1"/>
  <c r="AL13" i="1"/>
  <c r="AC14" i="1"/>
  <c r="AD14" i="1"/>
  <c r="AE14" i="1"/>
  <c r="AF14" i="1"/>
  <c r="AG14" i="1"/>
  <c r="AH14" i="1"/>
  <c r="AI14" i="1"/>
  <c r="AJ14" i="1"/>
  <c r="AK14" i="1"/>
  <c r="AL14" i="1"/>
  <c r="AC15" i="1"/>
  <c r="AD15" i="1"/>
  <c r="AE15" i="1"/>
  <c r="AF15" i="1"/>
  <c r="AG15" i="1"/>
  <c r="AH15" i="1"/>
  <c r="AI15" i="1"/>
  <c r="AJ15" i="1"/>
  <c r="AK15" i="1"/>
  <c r="AL15" i="1"/>
  <c r="AC16" i="1"/>
  <c r="AD16" i="1"/>
  <c r="AE16" i="1"/>
  <c r="AF16" i="1"/>
  <c r="AG16" i="1"/>
  <c r="AH16" i="1"/>
  <c r="AI16" i="1"/>
  <c r="AJ16" i="1"/>
  <c r="AK16" i="1"/>
  <c r="AL16" i="1"/>
  <c r="AC17" i="1"/>
  <c r="AD17" i="1"/>
  <c r="AE17" i="1"/>
  <c r="AF17" i="1"/>
  <c r="AG17" i="1"/>
  <c r="AH17" i="1"/>
  <c r="AI17" i="1"/>
  <c r="AJ17" i="1"/>
  <c r="AK17" i="1"/>
  <c r="AL17" i="1"/>
  <c r="AC5" i="1"/>
  <c r="AD5" i="1"/>
  <c r="AE5" i="1"/>
  <c r="AF5" i="1"/>
  <c r="AG5" i="1"/>
  <c r="AH5" i="1"/>
  <c r="AI5" i="1"/>
  <c r="AJ5" i="1"/>
  <c r="AK5" i="1"/>
  <c r="AL5" i="1"/>
  <c r="AC18" i="1"/>
  <c r="AD18" i="1"/>
  <c r="AE18" i="1"/>
  <c r="AF18" i="1"/>
  <c r="AG18" i="1"/>
  <c r="AH18" i="1"/>
  <c r="AI18" i="1"/>
  <c r="AJ18" i="1"/>
  <c r="AK18" i="1"/>
  <c r="AL18" i="1"/>
  <c r="AC19" i="1"/>
  <c r="AD19" i="1"/>
  <c r="AE19" i="1"/>
  <c r="AF19" i="1"/>
  <c r="AG19" i="1"/>
  <c r="AH19" i="1"/>
  <c r="AI19" i="1"/>
  <c r="AJ19" i="1"/>
  <c r="AK19" i="1"/>
  <c r="AL19" i="1"/>
  <c r="AC20" i="1"/>
  <c r="AD20" i="1"/>
  <c r="AE20" i="1"/>
  <c r="AF20" i="1"/>
  <c r="AG20" i="1"/>
  <c r="AH20" i="1"/>
  <c r="AI20" i="1"/>
  <c r="AJ20" i="1"/>
  <c r="AK20" i="1"/>
  <c r="AL20" i="1"/>
  <c r="AC21" i="1"/>
  <c r="AD21" i="1"/>
  <c r="AE21" i="1"/>
  <c r="AF21" i="1"/>
  <c r="AG21" i="1"/>
  <c r="AH21" i="1"/>
  <c r="AI21" i="1"/>
  <c r="AJ21" i="1"/>
  <c r="AK21" i="1"/>
  <c r="AL21" i="1"/>
  <c r="AC22" i="1"/>
  <c r="AD22" i="1"/>
  <c r="AE22" i="1"/>
  <c r="AF22" i="1"/>
  <c r="AG22" i="1"/>
  <c r="AH22" i="1"/>
  <c r="AI22" i="1"/>
  <c r="AJ22" i="1"/>
  <c r="AK22" i="1"/>
  <c r="AL22" i="1"/>
  <c r="AC23" i="1"/>
  <c r="AD23" i="1"/>
  <c r="AE23" i="1"/>
  <c r="AF23" i="1"/>
  <c r="AG23" i="1"/>
  <c r="AH23" i="1"/>
  <c r="AI23" i="1"/>
  <c r="AJ23" i="1"/>
  <c r="AK23" i="1"/>
  <c r="AL23" i="1"/>
  <c r="AC24" i="1"/>
  <c r="AD24" i="1"/>
  <c r="AE24" i="1"/>
  <c r="AF24" i="1"/>
  <c r="AG24" i="1"/>
  <c r="AH24" i="1"/>
  <c r="AI24" i="1"/>
  <c r="AJ24" i="1"/>
  <c r="AK24" i="1"/>
  <c r="AL24" i="1"/>
  <c r="AC25" i="1"/>
  <c r="AD25" i="1"/>
  <c r="AE25" i="1"/>
  <c r="AF25" i="1"/>
  <c r="AG25" i="1"/>
  <c r="AH25" i="1"/>
  <c r="AI25" i="1"/>
  <c r="AJ25" i="1"/>
  <c r="AK25" i="1"/>
  <c r="AL25" i="1"/>
  <c r="AC26" i="1"/>
  <c r="AD26" i="1"/>
  <c r="AE26" i="1"/>
  <c r="AF26" i="1"/>
  <c r="AG26" i="1"/>
  <c r="AH26" i="1"/>
  <c r="AI26" i="1"/>
  <c r="AJ26" i="1"/>
  <c r="AK26" i="1"/>
  <c r="AL26" i="1"/>
  <c r="AC27" i="1"/>
  <c r="AD27" i="1"/>
  <c r="AE27" i="1"/>
  <c r="AF27" i="1"/>
  <c r="AG27" i="1"/>
  <c r="AH27" i="1"/>
  <c r="AI27" i="1"/>
  <c r="AJ27" i="1"/>
  <c r="AK27" i="1"/>
  <c r="AL27" i="1"/>
  <c r="AC28" i="1"/>
  <c r="AD28" i="1"/>
  <c r="AE28" i="1"/>
  <c r="AF28" i="1"/>
  <c r="AG28" i="1"/>
  <c r="AH28" i="1"/>
  <c r="AI28" i="1"/>
  <c r="AJ28" i="1"/>
  <c r="AK28" i="1"/>
  <c r="AL28" i="1"/>
  <c r="AC29" i="1"/>
  <c r="AD29" i="1"/>
  <c r="AE29" i="1"/>
  <c r="AF29" i="1"/>
  <c r="AG29" i="1"/>
  <c r="AH29" i="1"/>
  <c r="AI29" i="1"/>
  <c r="AJ29" i="1"/>
  <c r="AK29" i="1"/>
  <c r="AL29" i="1"/>
  <c r="AC30" i="1"/>
  <c r="AD30" i="1"/>
  <c r="AE30" i="1"/>
  <c r="AF30" i="1"/>
  <c r="AG30" i="1"/>
  <c r="AH30" i="1"/>
  <c r="AI30" i="1"/>
  <c r="AJ30" i="1"/>
  <c r="AK30" i="1"/>
  <c r="AL30" i="1"/>
  <c r="AC31" i="1"/>
  <c r="AD31" i="1"/>
  <c r="AE31" i="1"/>
  <c r="AF31" i="1"/>
  <c r="AG31" i="1"/>
  <c r="AH31" i="1"/>
  <c r="AI31" i="1"/>
  <c r="AJ31" i="1"/>
  <c r="AK31" i="1"/>
  <c r="AL31" i="1"/>
  <c r="AC32" i="1"/>
  <c r="AD32" i="1"/>
  <c r="AE32" i="1"/>
  <c r="AF32" i="1"/>
  <c r="AG32" i="1"/>
  <c r="AH32" i="1"/>
  <c r="AI32" i="1"/>
  <c r="AJ32" i="1"/>
  <c r="AK32" i="1"/>
  <c r="AL32" i="1"/>
  <c r="AC33" i="1"/>
  <c r="AD33" i="1"/>
  <c r="AE33" i="1"/>
  <c r="AF33" i="1"/>
  <c r="AG33" i="1"/>
  <c r="AH33" i="1"/>
  <c r="AI33" i="1"/>
  <c r="AJ33" i="1"/>
  <c r="AK33" i="1"/>
  <c r="AL33" i="1"/>
  <c r="AC34" i="1"/>
  <c r="AD34" i="1"/>
  <c r="AE34" i="1"/>
  <c r="AF34" i="1"/>
  <c r="AG34" i="1"/>
  <c r="AH34" i="1"/>
  <c r="AI34" i="1"/>
  <c r="AJ34" i="1"/>
  <c r="AK34" i="1"/>
  <c r="AL34" i="1"/>
  <c r="AC35" i="1"/>
  <c r="AD35" i="1"/>
  <c r="AE35" i="1"/>
  <c r="AF35" i="1"/>
  <c r="AG35" i="1"/>
  <c r="AH35" i="1"/>
  <c r="AI35" i="1"/>
  <c r="AJ35" i="1"/>
  <c r="AK35" i="1"/>
  <c r="AL35" i="1"/>
  <c r="AC36" i="1"/>
  <c r="AD36" i="1"/>
  <c r="AE36" i="1"/>
  <c r="AF36" i="1"/>
  <c r="AG36" i="1"/>
  <c r="AH36" i="1"/>
  <c r="AI36" i="1"/>
  <c r="AJ36" i="1"/>
  <c r="AK36" i="1"/>
  <c r="AL36" i="1"/>
  <c r="AC37" i="1"/>
  <c r="AD37" i="1"/>
  <c r="AE37" i="1"/>
  <c r="AF37" i="1"/>
  <c r="AG37" i="1"/>
  <c r="AH37" i="1"/>
  <c r="AI37" i="1"/>
  <c r="AJ37" i="1"/>
  <c r="AK37" i="1"/>
  <c r="AL37" i="1"/>
  <c r="AC38" i="1"/>
  <c r="AD38" i="1"/>
  <c r="AE38" i="1"/>
  <c r="AF38" i="1"/>
  <c r="AG38" i="1"/>
  <c r="AH38" i="1"/>
  <c r="AI38" i="1"/>
  <c r="AJ38" i="1"/>
  <c r="AK38" i="1"/>
  <c r="AL38" i="1"/>
  <c r="AC39" i="1"/>
  <c r="AD39" i="1"/>
  <c r="AE39" i="1"/>
  <c r="AF39" i="1"/>
  <c r="AG39" i="1"/>
  <c r="AH39" i="1"/>
  <c r="AI39" i="1"/>
  <c r="AJ39" i="1"/>
  <c r="AK39" i="1"/>
  <c r="AL39" i="1"/>
  <c r="AC40" i="1"/>
  <c r="AD40" i="1"/>
  <c r="AE40" i="1"/>
  <c r="AF40" i="1"/>
  <c r="AG40" i="1"/>
  <c r="AH40" i="1"/>
  <c r="AI40" i="1"/>
  <c r="AJ40" i="1"/>
  <c r="AK40" i="1"/>
  <c r="AL40" i="1"/>
  <c r="AC41" i="1"/>
  <c r="AD41" i="1"/>
  <c r="AE41" i="1"/>
  <c r="AF41" i="1"/>
  <c r="AG41" i="1"/>
  <c r="AH41" i="1"/>
  <c r="AI41" i="1"/>
  <c r="AJ41" i="1"/>
  <c r="AK41" i="1"/>
  <c r="AL41" i="1"/>
  <c r="AC42" i="1"/>
  <c r="AD42" i="1"/>
  <c r="AE42" i="1"/>
  <c r="AF42" i="1"/>
  <c r="AG42" i="1"/>
  <c r="AH42" i="1"/>
  <c r="AI42" i="1"/>
  <c r="AJ42" i="1"/>
  <c r="AK42" i="1"/>
  <c r="AL42" i="1"/>
  <c r="AC43" i="1"/>
  <c r="AD43" i="1"/>
  <c r="AE43" i="1"/>
  <c r="AF43" i="1"/>
  <c r="AG43" i="1"/>
  <c r="AH43" i="1"/>
  <c r="AI43" i="1"/>
  <c r="AJ43" i="1"/>
  <c r="AK43" i="1"/>
  <c r="AL43" i="1"/>
  <c r="AC44" i="1"/>
  <c r="AD44" i="1"/>
  <c r="AE44" i="1"/>
  <c r="AF44" i="1"/>
  <c r="AG44" i="1"/>
  <c r="AH44" i="1"/>
  <c r="AI44" i="1"/>
  <c r="AJ44" i="1"/>
  <c r="AK44" i="1"/>
  <c r="AL44" i="1"/>
  <c r="AC45" i="1"/>
  <c r="AD45" i="1"/>
  <c r="AE45" i="1"/>
  <c r="AF45" i="1"/>
  <c r="AG45" i="1"/>
  <c r="AH45" i="1"/>
  <c r="AI45" i="1"/>
  <c r="AJ45" i="1"/>
  <c r="AK45" i="1"/>
  <c r="AL45" i="1"/>
  <c r="AC46" i="1"/>
  <c r="AD46" i="1"/>
  <c r="AE46" i="1"/>
  <c r="AF46" i="1"/>
  <c r="AG46" i="1"/>
  <c r="AH46" i="1"/>
  <c r="AI46" i="1"/>
  <c r="AJ46" i="1"/>
  <c r="AK46" i="1"/>
  <c r="AL46" i="1"/>
  <c r="AC47" i="1"/>
  <c r="AD47" i="1"/>
  <c r="AE47" i="1"/>
  <c r="AF47" i="1"/>
  <c r="AG47" i="1"/>
  <c r="AH47" i="1"/>
  <c r="AI47" i="1"/>
  <c r="AJ47" i="1"/>
  <c r="AK47" i="1"/>
  <c r="AL47" i="1"/>
  <c r="AC48" i="1"/>
  <c r="AD48" i="1"/>
  <c r="AE48" i="1"/>
  <c r="AF48" i="1"/>
  <c r="AG48" i="1"/>
  <c r="AH48" i="1"/>
  <c r="AI48" i="1"/>
  <c r="AJ48" i="1"/>
  <c r="AK48" i="1"/>
  <c r="AL48" i="1"/>
  <c r="AC49" i="1"/>
  <c r="AD49" i="1"/>
  <c r="AE49" i="1"/>
  <c r="AF49" i="1"/>
  <c r="AG49" i="1"/>
  <c r="AH49" i="1"/>
  <c r="AI49" i="1"/>
  <c r="AJ49" i="1"/>
  <c r="AK49" i="1"/>
  <c r="AL49" i="1"/>
  <c r="AC50" i="1"/>
  <c r="AD50" i="1"/>
  <c r="AE50" i="1"/>
  <c r="AF50" i="1"/>
  <c r="AG50" i="1"/>
  <c r="AH50" i="1"/>
  <c r="AI50" i="1"/>
  <c r="AJ50" i="1"/>
  <c r="AK50" i="1"/>
  <c r="AL50" i="1"/>
  <c r="AC51" i="1"/>
  <c r="AD51" i="1"/>
  <c r="AE51" i="1"/>
  <c r="AF51" i="1"/>
  <c r="AG51" i="1"/>
  <c r="AH51" i="1"/>
  <c r="AI51" i="1"/>
  <c r="AJ51" i="1"/>
  <c r="AK51" i="1"/>
  <c r="AL51" i="1"/>
  <c r="AC52" i="1"/>
  <c r="AD52" i="1"/>
  <c r="AE52" i="1"/>
  <c r="AF52" i="1"/>
  <c r="AG52" i="1"/>
  <c r="AH52" i="1"/>
  <c r="AI52" i="1"/>
  <c r="AJ52" i="1"/>
  <c r="AK52" i="1"/>
  <c r="AL52" i="1"/>
  <c r="AC53" i="1"/>
  <c r="AD53" i="1"/>
  <c r="AE53" i="1"/>
  <c r="AF53" i="1"/>
  <c r="AG53" i="1"/>
  <c r="AH53" i="1"/>
  <c r="AI53" i="1"/>
  <c r="AJ53" i="1"/>
  <c r="AK53" i="1"/>
  <c r="AL53" i="1"/>
  <c r="AC54" i="1"/>
  <c r="AD54" i="1"/>
  <c r="AE54" i="1"/>
  <c r="AF54" i="1"/>
  <c r="AG54" i="1"/>
  <c r="AH54" i="1"/>
  <c r="AI54" i="1"/>
  <c r="AJ54" i="1"/>
  <c r="AK54" i="1"/>
  <c r="AL54" i="1"/>
  <c r="AC55" i="1"/>
  <c r="AD55" i="1"/>
  <c r="AE55" i="1"/>
  <c r="AF55" i="1"/>
  <c r="AG55" i="1"/>
  <c r="AH55" i="1"/>
  <c r="AI55" i="1"/>
  <c r="AJ55" i="1"/>
  <c r="AK55" i="1"/>
  <c r="AL55" i="1"/>
  <c r="AC56" i="1"/>
  <c r="AD56" i="1"/>
  <c r="AE56" i="1"/>
  <c r="AF56" i="1"/>
  <c r="AG56" i="1"/>
  <c r="AH56" i="1"/>
  <c r="AI56" i="1"/>
  <c r="AJ56" i="1"/>
  <c r="AK56" i="1"/>
  <c r="AL56" i="1"/>
  <c r="AC57" i="1"/>
  <c r="AD57" i="1"/>
  <c r="AE57" i="1"/>
  <c r="AF57" i="1"/>
  <c r="AG57" i="1"/>
  <c r="AH57" i="1"/>
  <c r="AI57" i="1"/>
  <c r="AJ57" i="1"/>
  <c r="AK57" i="1"/>
  <c r="AL57" i="1"/>
  <c r="AC58" i="1"/>
  <c r="AD58" i="1"/>
  <c r="AE58" i="1"/>
  <c r="AF58" i="1"/>
  <c r="AG58" i="1"/>
  <c r="AH58" i="1"/>
  <c r="AI58" i="1"/>
  <c r="AJ58" i="1"/>
  <c r="AK58" i="1"/>
  <c r="AL58" i="1"/>
  <c r="AC59" i="1"/>
  <c r="AD59" i="1"/>
  <c r="AE59" i="1"/>
  <c r="AF59" i="1"/>
  <c r="AG59" i="1"/>
  <c r="AH59" i="1"/>
  <c r="AI59" i="1"/>
  <c r="AJ59" i="1"/>
  <c r="AK59" i="1"/>
  <c r="AL59" i="1"/>
  <c r="AC60" i="1"/>
  <c r="AD60" i="1"/>
  <c r="AE60" i="1"/>
  <c r="AF60" i="1"/>
  <c r="AG60" i="1"/>
  <c r="AH60" i="1"/>
  <c r="AI60" i="1"/>
  <c r="AJ60" i="1"/>
  <c r="AK60" i="1"/>
  <c r="AL60" i="1"/>
  <c r="AC61" i="1"/>
  <c r="AD61" i="1"/>
  <c r="AE61" i="1"/>
  <c r="AF61" i="1"/>
  <c r="AG61" i="1"/>
  <c r="AH61" i="1"/>
  <c r="AI61" i="1"/>
  <c r="AJ61" i="1"/>
  <c r="AK61" i="1"/>
  <c r="AL61" i="1"/>
  <c r="AC62" i="1"/>
  <c r="AD62" i="1"/>
  <c r="AE62" i="1"/>
  <c r="AF62" i="1"/>
  <c r="AG62" i="1"/>
  <c r="AH62" i="1"/>
  <c r="AI62" i="1"/>
  <c r="AJ62" i="1"/>
  <c r="AK62" i="1"/>
  <c r="AL62" i="1"/>
  <c r="AC63" i="1"/>
  <c r="AD63" i="1"/>
  <c r="AE63" i="1"/>
  <c r="AF63" i="1"/>
  <c r="AG63" i="1"/>
  <c r="AH63" i="1"/>
  <c r="AI63" i="1"/>
  <c r="AJ63" i="1"/>
  <c r="AK63" i="1"/>
  <c r="AL63" i="1"/>
  <c r="AC64" i="1"/>
  <c r="AD64" i="1"/>
  <c r="AE64" i="1"/>
  <c r="AF64" i="1"/>
  <c r="AG64" i="1"/>
  <c r="AH64" i="1"/>
  <c r="AI64" i="1"/>
  <c r="AJ64" i="1"/>
  <c r="AK64" i="1"/>
  <c r="AL64" i="1"/>
  <c r="AC65" i="1"/>
  <c r="AD65" i="1"/>
  <c r="AE65" i="1"/>
  <c r="AF65" i="1"/>
  <c r="AG65" i="1"/>
  <c r="AH65" i="1"/>
  <c r="AI65" i="1"/>
  <c r="AJ65" i="1"/>
  <c r="AK65" i="1"/>
  <c r="AL65" i="1"/>
  <c r="AC66" i="1"/>
  <c r="AD66" i="1"/>
  <c r="AE66" i="1"/>
  <c r="AF66" i="1"/>
  <c r="AG66" i="1"/>
  <c r="AH66" i="1"/>
  <c r="AI66" i="1"/>
  <c r="AJ66" i="1"/>
  <c r="AK66" i="1"/>
  <c r="AL66" i="1"/>
  <c r="AC67" i="1"/>
  <c r="AD67" i="1"/>
  <c r="AE67" i="1"/>
  <c r="AF67" i="1"/>
  <c r="AG67" i="1"/>
  <c r="AH67" i="1"/>
  <c r="AI67" i="1"/>
  <c r="AJ67" i="1"/>
  <c r="AK67" i="1"/>
  <c r="AL67" i="1"/>
  <c r="AC68" i="1"/>
  <c r="AD68" i="1"/>
  <c r="AE68" i="1"/>
  <c r="AF68" i="1"/>
  <c r="AG68" i="1"/>
  <c r="AH68" i="1"/>
  <c r="AI68" i="1"/>
  <c r="AJ68" i="1"/>
  <c r="AK68" i="1"/>
  <c r="AL68" i="1"/>
  <c r="AC69" i="1"/>
  <c r="AD69" i="1"/>
  <c r="AE69" i="1"/>
  <c r="AF69" i="1"/>
  <c r="AG69" i="1"/>
  <c r="AH69" i="1"/>
  <c r="AI69" i="1"/>
  <c r="AJ69" i="1"/>
  <c r="AK69" i="1"/>
  <c r="AL69" i="1"/>
  <c r="AC70" i="1"/>
  <c r="AD70" i="1"/>
  <c r="AE70" i="1"/>
  <c r="AF70" i="1"/>
  <c r="AG70" i="1"/>
  <c r="AH70" i="1"/>
  <c r="AI70" i="1"/>
  <c r="AJ70" i="1"/>
  <c r="AK70" i="1"/>
  <c r="AL70" i="1"/>
  <c r="AC71" i="1"/>
  <c r="AD71" i="1"/>
  <c r="AE71" i="1"/>
  <c r="AF71" i="1"/>
  <c r="AG71" i="1"/>
  <c r="AH71" i="1"/>
  <c r="AI71" i="1"/>
  <c r="AJ71" i="1"/>
  <c r="AK71" i="1"/>
  <c r="AL71" i="1"/>
  <c r="AC72" i="1"/>
  <c r="AD72" i="1"/>
  <c r="AE72" i="1"/>
  <c r="AF72" i="1"/>
  <c r="AG72" i="1"/>
  <c r="AH72" i="1"/>
  <c r="AI72" i="1"/>
  <c r="AJ72" i="1"/>
  <c r="AK72" i="1"/>
  <c r="AL72" i="1"/>
  <c r="AC73" i="1"/>
  <c r="AD73" i="1"/>
  <c r="AE73" i="1"/>
  <c r="AF73" i="1"/>
  <c r="AG73" i="1"/>
  <c r="AH73" i="1"/>
  <c r="AI73" i="1"/>
  <c r="AJ73" i="1"/>
  <c r="AK73" i="1"/>
  <c r="AL73" i="1"/>
  <c r="AC74" i="1"/>
  <c r="AD74" i="1"/>
  <c r="AE74" i="1"/>
  <c r="AF74" i="1"/>
  <c r="AG74" i="1"/>
  <c r="AH74" i="1"/>
  <c r="AI74" i="1"/>
  <c r="AJ74" i="1"/>
  <c r="AK74" i="1"/>
  <c r="AL74" i="1"/>
  <c r="AC75" i="1"/>
  <c r="AD75" i="1"/>
  <c r="AE75" i="1"/>
  <c r="AF75" i="1"/>
  <c r="AG75" i="1"/>
  <c r="AH75" i="1"/>
  <c r="AI75" i="1"/>
  <c r="AJ75" i="1"/>
  <c r="AK75" i="1"/>
  <c r="AL75" i="1"/>
  <c r="AC76" i="1"/>
  <c r="AD76" i="1"/>
  <c r="AE76" i="1"/>
  <c r="AF76" i="1"/>
  <c r="AG76" i="1"/>
  <c r="AH76" i="1"/>
  <c r="AI76" i="1"/>
  <c r="AJ76" i="1"/>
  <c r="AK76" i="1"/>
  <c r="AL76" i="1"/>
  <c r="AC77" i="1"/>
  <c r="AD77" i="1"/>
  <c r="AE77" i="1"/>
  <c r="AF77" i="1"/>
  <c r="AG77" i="1"/>
  <c r="AH77" i="1"/>
  <c r="AI77" i="1"/>
  <c r="AJ77" i="1"/>
  <c r="AK77" i="1"/>
  <c r="AL77" i="1"/>
  <c r="AC78" i="1"/>
  <c r="AD78" i="1"/>
  <c r="AE78" i="1"/>
  <c r="AF78" i="1"/>
  <c r="AG78" i="1"/>
  <c r="AH78" i="1"/>
  <c r="AI78" i="1"/>
  <c r="AJ78" i="1"/>
  <c r="AK78" i="1"/>
  <c r="AL78" i="1"/>
  <c r="AC79" i="1"/>
  <c r="AD79" i="1"/>
  <c r="AE79" i="1"/>
  <c r="AF79" i="1"/>
  <c r="AG79" i="1"/>
  <c r="AH79" i="1"/>
  <c r="AI79" i="1"/>
  <c r="AJ79" i="1"/>
  <c r="AK79" i="1"/>
  <c r="AL79" i="1"/>
  <c r="AC80" i="1"/>
  <c r="AD80" i="1"/>
  <c r="AE80" i="1"/>
  <c r="AF80" i="1"/>
  <c r="AG80" i="1"/>
  <c r="AH80" i="1"/>
  <c r="AI80" i="1"/>
  <c r="AJ80" i="1"/>
  <c r="AK80" i="1"/>
  <c r="AL80" i="1"/>
  <c r="AC81" i="1"/>
  <c r="AD81" i="1"/>
  <c r="AE81" i="1"/>
  <c r="AF81" i="1"/>
  <c r="AG81" i="1"/>
  <c r="AH81" i="1"/>
  <c r="AI81" i="1"/>
  <c r="AJ81" i="1"/>
  <c r="AK81" i="1"/>
  <c r="AL81" i="1"/>
  <c r="AC82" i="1"/>
  <c r="AD82" i="1"/>
  <c r="AE82" i="1"/>
  <c r="AF82" i="1"/>
  <c r="AG82" i="1"/>
  <c r="AH82" i="1"/>
  <c r="AI82" i="1"/>
  <c r="AJ82" i="1"/>
  <c r="AK82" i="1"/>
  <c r="AL82" i="1"/>
  <c r="AC83" i="1"/>
  <c r="AD83" i="1"/>
  <c r="AE83" i="1"/>
  <c r="AF83" i="1"/>
  <c r="AG83" i="1"/>
  <c r="AH83" i="1"/>
  <c r="AI83" i="1"/>
  <c r="AJ83" i="1"/>
  <c r="AK83" i="1"/>
  <c r="AL83" i="1"/>
  <c r="AC84" i="1"/>
  <c r="AD84" i="1"/>
  <c r="AE84" i="1"/>
  <c r="AF84" i="1"/>
  <c r="AG84" i="1"/>
  <c r="AH84" i="1"/>
  <c r="AI84" i="1"/>
  <c r="AJ84" i="1"/>
  <c r="AK84" i="1"/>
  <c r="AL84" i="1"/>
  <c r="AC85" i="1"/>
  <c r="AD85" i="1"/>
  <c r="AE85" i="1"/>
  <c r="AF85" i="1"/>
  <c r="AG85" i="1"/>
  <c r="AH85" i="1"/>
  <c r="AI85" i="1"/>
  <c r="AJ85" i="1"/>
  <c r="AK85" i="1"/>
  <c r="AL85" i="1"/>
  <c r="AC86" i="1"/>
  <c r="AD86" i="1"/>
  <c r="AE86" i="1"/>
  <c r="AF86" i="1"/>
  <c r="AG86" i="1"/>
  <c r="AH86" i="1"/>
  <c r="AI86" i="1"/>
  <c r="AJ86" i="1"/>
  <c r="AK86" i="1"/>
  <c r="AL86" i="1"/>
  <c r="AC87" i="1"/>
  <c r="AD87" i="1"/>
  <c r="AE87" i="1"/>
  <c r="AF87" i="1"/>
  <c r="AG87" i="1"/>
  <c r="AH87" i="1"/>
  <c r="AI87" i="1"/>
  <c r="AJ87" i="1"/>
  <c r="AK87" i="1"/>
  <c r="AL87" i="1"/>
  <c r="AC88" i="1"/>
  <c r="AD88" i="1"/>
  <c r="AE88" i="1"/>
  <c r="AF88" i="1"/>
  <c r="AG88" i="1"/>
  <c r="AH88" i="1"/>
  <c r="AI88" i="1"/>
  <c r="AJ88" i="1"/>
  <c r="AK88" i="1"/>
  <c r="AL88" i="1"/>
  <c r="AC89" i="1"/>
  <c r="AD89" i="1"/>
  <c r="AE89" i="1"/>
  <c r="AF89" i="1"/>
  <c r="AG89" i="1"/>
  <c r="AH89" i="1"/>
  <c r="AI89" i="1"/>
  <c r="AJ89" i="1"/>
  <c r="AK89" i="1"/>
  <c r="AL89" i="1"/>
  <c r="AC90" i="1"/>
  <c r="AD90" i="1"/>
  <c r="AE90" i="1"/>
  <c r="AF90" i="1"/>
  <c r="AG90" i="1"/>
  <c r="AH90" i="1"/>
  <c r="AI90" i="1"/>
  <c r="AJ90" i="1"/>
  <c r="AK90" i="1"/>
  <c r="AL90" i="1"/>
  <c r="AC91" i="1"/>
  <c r="AD91" i="1"/>
  <c r="AE91" i="1"/>
  <c r="AF91" i="1"/>
  <c r="AG91" i="1"/>
  <c r="AH91" i="1"/>
  <c r="AI91" i="1"/>
  <c r="AJ91" i="1"/>
  <c r="AK91" i="1"/>
  <c r="AL91" i="1"/>
  <c r="AC92" i="1"/>
  <c r="AD92" i="1"/>
  <c r="AE92" i="1"/>
  <c r="AF92" i="1"/>
  <c r="AG92" i="1"/>
  <c r="AH92" i="1"/>
  <c r="AI92" i="1"/>
  <c r="AJ92" i="1"/>
  <c r="AK92" i="1"/>
  <c r="AL92" i="1"/>
  <c r="AC93" i="1"/>
  <c r="AD93" i="1"/>
  <c r="AE93" i="1"/>
  <c r="AF93" i="1"/>
  <c r="AG93" i="1"/>
  <c r="AH93" i="1"/>
  <c r="AI93" i="1"/>
  <c r="AJ93" i="1"/>
  <c r="AK93" i="1"/>
  <c r="AL93" i="1"/>
  <c r="AC94" i="1"/>
  <c r="AD94" i="1"/>
  <c r="AE94" i="1"/>
  <c r="AF94" i="1"/>
  <c r="AG94" i="1"/>
  <c r="AH94" i="1"/>
  <c r="AI94" i="1"/>
  <c r="AJ94" i="1"/>
  <c r="AK94" i="1"/>
  <c r="AL94" i="1"/>
  <c r="AC95" i="1"/>
  <c r="AD95" i="1"/>
  <c r="AE95" i="1"/>
  <c r="AF95" i="1"/>
  <c r="AG95" i="1"/>
  <c r="AH95" i="1"/>
  <c r="AI95" i="1"/>
  <c r="AJ95" i="1"/>
  <c r="AK95" i="1"/>
  <c r="AL95" i="1"/>
  <c r="AC96" i="1"/>
  <c r="AD96" i="1"/>
  <c r="AE96" i="1"/>
  <c r="AF96" i="1"/>
  <c r="AG96" i="1"/>
  <c r="AH96" i="1"/>
  <c r="AI96" i="1"/>
  <c r="AJ96" i="1"/>
  <c r="AK96" i="1"/>
  <c r="AL96" i="1"/>
  <c r="AC97" i="1"/>
  <c r="AD97" i="1"/>
  <c r="AE97" i="1"/>
  <c r="AF97" i="1"/>
  <c r="AG97" i="1"/>
  <c r="AH97" i="1"/>
  <c r="AI97" i="1"/>
  <c r="AJ97" i="1"/>
  <c r="AK97" i="1"/>
  <c r="AL97" i="1"/>
  <c r="AC98" i="1"/>
  <c r="AD98" i="1"/>
  <c r="AE98" i="1"/>
  <c r="AF98" i="1"/>
  <c r="AG98" i="1"/>
  <c r="AH98" i="1"/>
  <c r="AI98" i="1"/>
  <c r="AJ98" i="1"/>
  <c r="AK98" i="1"/>
  <c r="AL98" i="1"/>
  <c r="AC99" i="1"/>
  <c r="AD99" i="1"/>
  <c r="AE99" i="1"/>
  <c r="AF99" i="1"/>
  <c r="AG99" i="1"/>
  <c r="AH99" i="1"/>
  <c r="AI99" i="1"/>
  <c r="AJ99" i="1"/>
  <c r="AK99" i="1"/>
  <c r="AL99" i="1"/>
  <c r="AC100" i="1"/>
  <c r="AD100" i="1"/>
  <c r="AE100" i="1"/>
  <c r="AF100" i="1"/>
  <c r="AG100" i="1"/>
  <c r="AH100" i="1"/>
  <c r="AI100" i="1"/>
  <c r="AJ100" i="1"/>
  <c r="AK100" i="1"/>
  <c r="AL100" i="1"/>
  <c r="AC101" i="1"/>
  <c r="AD101" i="1"/>
  <c r="AE101" i="1"/>
  <c r="AF101" i="1"/>
  <c r="AG101" i="1"/>
  <c r="AH101" i="1"/>
  <c r="AI101" i="1"/>
  <c r="AJ101" i="1"/>
  <c r="AK101" i="1"/>
  <c r="AL101" i="1"/>
  <c r="AC102" i="1"/>
  <c r="AD102" i="1"/>
  <c r="AE102" i="1"/>
  <c r="AF102" i="1"/>
  <c r="AG102" i="1"/>
  <c r="AH102" i="1"/>
  <c r="AI102" i="1"/>
  <c r="AJ102" i="1"/>
  <c r="AK102" i="1"/>
  <c r="AL102" i="1"/>
  <c r="AC103" i="1"/>
  <c r="AD103" i="1"/>
  <c r="AE103" i="1"/>
  <c r="AF103" i="1"/>
  <c r="AG103" i="1"/>
  <c r="AH103" i="1"/>
  <c r="AI103" i="1"/>
  <c r="AJ103" i="1"/>
  <c r="AK103" i="1"/>
  <c r="AL103" i="1"/>
  <c r="AC104" i="1"/>
  <c r="AD104" i="1"/>
  <c r="AE104" i="1"/>
  <c r="AF104" i="1"/>
  <c r="AG104" i="1"/>
  <c r="AH104" i="1"/>
  <c r="AI104" i="1"/>
  <c r="AJ104" i="1"/>
  <c r="AK104" i="1"/>
  <c r="AL104" i="1"/>
  <c r="AC105" i="1"/>
  <c r="AD105" i="1"/>
  <c r="AE105" i="1"/>
  <c r="AF105" i="1"/>
  <c r="AG105" i="1"/>
  <c r="AH105" i="1"/>
  <c r="AI105" i="1"/>
  <c r="AJ105" i="1"/>
  <c r="AK105" i="1"/>
  <c r="AL105" i="1"/>
  <c r="AC106" i="1"/>
  <c r="AD106" i="1"/>
  <c r="AE106" i="1"/>
  <c r="AF106" i="1"/>
  <c r="AG106" i="1"/>
  <c r="AH106" i="1"/>
  <c r="AI106" i="1"/>
  <c r="AJ106" i="1"/>
  <c r="AK106" i="1"/>
  <c r="AL106" i="1"/>
  <c r="AC107" i="1"/>
  <c r="AD107" i="1"/>
  <c r="AE107" i="1"/>
  <c r="AF107" i="1"/>
  <c r="AG107" i="1"/>
  <c r="AH107" i="1"/>
  <c r="AI107" i="1"/>
  <c r="AJ107" i="1"/>
  <c r="AK107" i="1"/>
  <c r="AL107" i="1"/>
  <c r="AC108" i="1"/>
  <c r="AD108" i="1"/>
  <c r="AE108" i="1"/>
  <c r="AF108" i="1"/>
  <c r="AG108" i="1"/>
  <c r="AH108" i="1"/>
  <c r="AI108" i="1"/>
  <c r="AJ108" i="1"/>
  <c r="AK108" i="1"/>
  <c r="AL108" i="1"/>
  <c r="AC109" i="1"/>
  <c r="AD109" i="1"/>
  <c r="AE109" i="1"/>
  <c r="AF109" i="1"/>
  <c r="AG109" i="1"/>
  <c r="AH109" i="1"/>
  <c r="AI109" i="1"/>
  <c r="AJ109" i="1"/>
  <c r="AK109" i="1"/>
  <c r="AL109" i="1"/>
  <c r="AC110" i="1"/>
  <c r="AD110" i="1"/>
  <c r="AE110" i="1"/>
  <c r="AF110" i="1"/>
  <c r="AG110" i="1"/>
  <c r="AH110" i="1"/>
  <c r="AI110" i="1"/>
  <c r="AJ110" i="1"/>
  <c r="AK110" i="1"/>
  <c r="AL110" i="1"/>
  <c r="AC111" i="1"/>
  <c r="AD111" i="1"/>
  <c r="AE111" i="1"/>
  <c r="AF111" i="1"/>
  <c r="AG111" i="1"/>
  <c r="AH111" i="1"/>
  <c r="AI111" i="1"/>
  <c r="AJ111" i="1"/>
  <c r="AK111" i="1"/>
  <c r="AL111" i="1"/>
  <c r="AC112" i="1"/>
  <c r="AD112" i="1"/>
  <c r="AE112" i="1"/>
  <c r="AF112" i="1"/>
  <c r="AG112" i="1"/>
  <c r="AH112" i="1"/>
  <c r="AI112" i="1"/>
  <c r="AJ112" i="1"/>
  <c r="AK112" i="1"/>
  <c r="AL112" i="1"/>
  <c r="AC113" i="1"/>
  <c r="AD113" i="1"/>
  <c r="AE113" i="1"/>
  <c r="AF113" i="1"/>
  <c r="AG113" i="1"/>
  <c r="AH113" i="1"/>
  <c r="AI113" i="1"/>
  <c r="AJ113" i="1"/>
  <c r="AK113" i="1"/>
  <c r="AL113" i="1"/>
  <c r="AC114" i="1"/>
  <c r="AD114" i="1"/>
  <c r="AE114" i="1"/>
  <c r="AF114" i="1"/>
  <c r="AG114" i="1"/>
  <c r="AH114" i="1"/>
  <c r="AI114" i="1"/>
  <c r="AJ114" i="1"/>
  <c r="AK114" i="1"/>
  <c r="AL114" i="1"/>
  <c r="AC115" i="1"/>
  <c r="AD115" i="1"/>
  <c r="AE115" i="1"/>
  <c r="AF115" i="1"/>
  <c r="AG115" i="1"/>
  <c r="AH115" i="1"/>
  <c r="AI115" i="1"/>
  <c r="AJ115" i="1"/>
  <c r="AK115" i="1"/>
  <c r="AL115" i="1"/>
  <c r="AC116" i="1"/>
  <c r="AD116" i="1"/>
  <c r="AE116" i="1"/>
  <c r="AF116" i="1"/>
  <c r="AG116" i="1"/>
  <c r="AH116" i="1"/>
  <c r="AI116" i="1"/>
  <c r="AJ116" i="1"/>
  <c r="AK116" i="1"/>
  <c r="AL116" i="1"/>
  <c r="AB3" i="1"/>
  <c r="AB4" i="1"/>
  <c r="AM4" i="1" s="1"/>
  <c r="AB6" i="1"/>
  <c r="AB7" i="1"/>
  <c r="AB8" i="1"/>
  <c r="AB9" i="1"/>
  <c r="AB10" i="1"/>
  <c r="AB11" i="1"/>
  <c r="AB12" i="1"/>
  <c r="AB13" i="1"/>
  <c r="AM13" i="1" s="1"/>
  <c r="AB14" i="1"/>
  <c r="AB15" i="1"/>
  <c r="AB16" i="1"/>
  <c r="AB17" i="1"/>
  <c r="AB18" i="1"/>
  <c r="AB19" i="1"/>
  <c r="AB20" i="1"/>
  <c r="AB21" i="1"/>
  <c r="AM21" i="1" s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M45" i="1" s="1"/>
  <c r="AB46" i="1"/>
  <c r="AB47" i="1"/>
  <c r="AB48" i="1"/>
  <c r="AB49" i="1"/>
  <c r="AB50" i="1"/>
  <c r="AB51" i="1"/>
  <c r="AB52" i="1"/>
  <c r="AB53" i="1"/>
  <c r="AM53" i="1" s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M93" i="1" s="1"/>
  <c r="AB94" i="1"/>
  <c r="AB95" i="1"/>
  <c r="AB96" i="1"/>
  <c r="AB97" i="1"/>
  <c r="AB98" i="1"/>
  <c r="AB99" i="1"/>
  <c r="AB100" i="1"/>
  <c r="AB101" i="1"/>
  <c r="AM101" i="1" s="1"/>
  <c r="AB102" i="1"/>
  <c r="AB103" i="1"/>
  <c r="AB104" i="1"/>
  <c r="AB105" i="1"/>
  <c r="AB106" i="1"/>
  <c r="AB107" i="1"/>
  <c r="AB108" i="1"/>
  <c r="AB109" i="1"/>
  <c r="AM109" i="1" s="1"/>
  <c r="AB110" i="1"/>
  <c r="AB111" i="1"/>
  <c r="AB112" i="1"/>
  <c r="AB113" i="1"/>
  <c r="AB114" i="1"/>
  <c r="AB115" i="1"/>
  <c r="AB116" i="1"/>
  <c r="AB2" i="1"/>
  <c r="AM2" i="1" s="1"/>
  <c r="AN3" i="1"/>
  <c r="AN4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2" i="1"/>
  <c r="A20" i="1"/>
  <c r="A59" i="1"/>
  <c r="A15" i="1"/>
  <c r="A7" i="1"/>
  <c r="A43" i="1"/>
  <c r="A44" i="1"/>
  <c r="A58" i="1"/>
  <c r="A45" i="1"/>
  <c r="A98" i="1"/>
  <c r="A52" i="1"/>
  <c r="A22" i="1"/>
  <c r="A75" i="1"/>
  <c r="A76" i="1"/>
  <c r="A49" i="1"/>
  <c r="A2" i="1"/>
  <c r="A103" i="1"/>
  <c r="A13" i="1"/>
  <c r="A71" i="1"/>
  <c r="A3" i="1"/>
  <c r="A46" i="1"/>
  <c r="A36" i="1"/>
  <c r="A31" i="1"/>
  <c r="A35" i="1"/>
  <c r="A4" i="1"/>
  <c r="A66" i="1"/>
  <c r="A77" i="1"/>
  <c r="A88" i="1"/>
  <c r="A93" i="1"/>
  <c r="A78" i="1"/>
  <c r="A85" i="1"/>
  <c r="A14" i="1"/>
  <c r="A115" i="1"/>
  <c r="A17" i="1"/>
  <c r="A104" i="1"/>
  <c r="A73" i="1"/>
  <c r="A96" i="1"/>
  <c r="A86" i="1"/>
  <c r="A21" i="1"/>
  <c r="A89" i="1"/>
  <c r="A9" i="1"/>
  <c r="A6" i="1"/>
  <c r="A116" i="1"/>
  <c r="A97" i="1"/>
  <c r="A79" i="1"/>
  <c r="A24" i="1"/>
  <c r="A47" i="1"/>
  <c r="A62" i="1"/>
  <c r="A54" i="1"/>
  <c r="A113" i="1"/>
  <c r="A5" i="1"/>
  <c r="A95" i="1"/>
  <c r="A37" i="1"/>
  <c r="A28" i="1"/>
  <c r="A38" i="1"/>
  <c r="A109" i="1"/>
  <c r="A69" i="1"/>
  <c r="A87" i="1"/>
  <c r="A92" i="1"/>
  <c r="A11" i="1"/>
  <c r="A26" i="1"/>
  <c r="A56" i="1"/>
  <c r="A108" i="1"/>
  <c r="A19" i="1"/>
  <c r="A51" i="1"/>
  <c r="A64" i="1"/>
  <c r="A29" i="1"/>
  <c r="A8" i="1"/>
  <c r="A27" i="1"/>
  <c r="A41" i="1"/>
  <c r="A84" i="1"/>
  <c r="A12" i="1"/>
  <c r="A55" i="1"/>
  <c r="A105" i="1"/>
  <c r="A65" i="1"/>
  <c r="A90" i="1"/>
  <c r="A101" i="1"/>
  <c r="A40" i="1"/>
  <c r="A67" i="1"/>
  <c r="A30" i="1"/>
  <c r="A106" i="1"/>
  <c r="A18" i="1"/>
  <c r="A39" i="1"/>
  <c r="A32" i="1"/>
  <c r="A102" i="1"/>
  <c r="A83" i="1"/>
  <c r="A50" i="1"/>
  <c r="A61" i="1"/>
  <c r="A72" i="1"/>
  <c r="A74" i="1"/>
  <c r="A16" i="1"/>
  <c r="A33" i="1"/>
  <c r="A25" i="1"/>
  <c r="A107" i="1"/>
  <c r="A112" i="1"/>
  <c r="A34" i="1"/>
  <c r="A53" i="1"/>
  <c r="A99" i="1"/>
  <c r="A70" i="1"/>
  <c r="A23" i="1"/>
  <c r="A68" i="1"/>
  <c r="A82" i="1"/>
  <c r="A63" i="1"/>
  <c r="A48" i="1"/>
  <c r="A81" i="1"/>
  <c r="A42" i="1"/>
  <c r="A60" i="1"/>
  <c r="A100" i="1"/>
  <c r="A10" i="1"/>
  <c r="A94" i="1"/>
  <c r="A110" i="1"/>
  <c r="A114" i="1"/>
  <c r="A91" i="1"/>
  <c r="A80" i="1"/>
  <c r="A111" i="1"/>
  <c r="A57" i="1"/>
  <c r="AM108" i="1" l="1"/>
  <c r="AM52" i="1"/>
  <c r="AM107" i="1"/>
  <c r="AM91" i="1"/>
  <c r="AM67" i="1"/>
  <c r="AM19" i="1"/>
  <c r="AM77" i="1"/>
  <c r="AM116" i="1"/>
  <c r="AM92" i="1"/>
  <c r="AM44" i="1"/>
  <c r="AM115" i="1"/>
  <c r="AM99" i="1"/>
  <c r="AM83" i="1"/>
  <c r="AM75" i="1"/>
  <c r="AM59" i="1"/>
  <c r="AM51" i="1"/>
  <c r="AM43" i="1"/>
  <c r="AM35" i="1"/>
  <c r="AM11" i="1"/>
  <c r="AM90" i="1"/>
  <c r="AM69" i="1"/>
  <c r="AM57" i="1"/>
  <c r="AM40" i="1"/>
  <c r="AM12" i="1"/>
  <c r="AM3" i="1"/>
  <c r="AM100" i="1"/>
  <c r="AM27" i="1"/>
  <c r="AM32" i="1"/>
  <c r="AM20" i="1"/>
  <c r="AM114" i="1"/>
  <c r="AM106" i="1"/>
  <c r="AM98" i="1"/>
  <c r="AM82" i="1"/>
  <c r="AM74" i="1"/>
  <c r="AM66" i="1"/>
  <c r="AM58" i="1"/>
  <c r="AM50" i="1"/>
  <c r="AM42" i="1"/>
  <c r="AM34" i="1"/>
  <c r="AM26" i="1"/>
  <c r="AM18" i="1"/>
  <c r="AM10" i="1"/>
  <c r="AM89" i="1"/>
  <c r="AM88" i="1"/>
  <c r="AM84" i="1"/>
  <c r="AM76" i="1"/>
  <c r="AM68" i="1"/>
  <c r="AM60" i="1"/>
  <c r="AM56" i="1"/>
  <c r="AM39" i="1"/>
  <c r="AM36" i="1"/>
  <c r="AM31" i="1"/>
  <c r="AM28" i="1"/>
  <c r="AM14" i="1"/>
  <c r="AM6" i="1"/>
  <c r="AM113" i="1"/>
  <c r="AM105" i="1"/>
  <c r="AM97" i="1"/>
  <c r="AM81" i="1"/>
  <c r="AM73" i="1"/>
  <c r="AM65" i="1"/>
  <c r="AM49" i="1"/>
  <c r="AM41" i="1"/>
  <c r="AM33" i="1"/>
  <c r="AM17" i="1"/>
  <c r="AM9" i="1"/>
  <c r="AM38" i="1"/>
  <c r="AM30" i="1"/>
  <c r="AM8" i="1"/>
  <c r="AM112" i="1"/>
  <c r="AM104" i="1"/>
  <c r="AM96" i="1"/>
  <c r="AM80" i="1"/>
  <c r="AM72" i="1"/>
  <c r="AM64" i="1"/>
  <c r="AM48" i="1"/>
  <c r="AM24" i="1"/>
  <c r="AM16" i="1"/>
  <c r="AM87" i="1"/>
  <c r="AM62" i="1"/>
  <c r="AM37" i="1"/>
  <c r="AM29" i="1"/>
  <c r="AM7" i="1"/>
  <c r="AM111" i="1"/>
  <c r="AM103" i="1"/>
  <c r="AM95" i="1"/>
  <c r="AM79" i="1"/>
  <c r="AM71" i="1"/>
  <c r="AM63" i="1"/>
  <c r="AM55" i="1"/>
  <c r="AM47" i="1"/>
  <c r="AM23" i="1"/>
  <c r="AM15" i="1"/>
  <c r="AM86" i="1"/>
  <c r="AM61" i="1"/>
  <c r="AM25" i="1"/>
  <c r="AM110" i="1"/>
  <c r="AM102" i="1"/>
  <c r="AM94" i="1"/>
  <c r="AM78" i="1"/>
  <c r="AM70" i="1"/>
  <c r="AM54" i="1"/>
  <c r="AM46" i="1"/>
  <c r="AM22" i="1"/>
  <c r="AM85" i="1"/>
  <c r="AM5" i="1"/>
  <c r="AN5" i="1" l="1"/>
</calcChain>
</file>

<file path=xl/sharedStrings.xml><?xml version="1.0" encoding="utf-8"?>
<sst xmlns="http://schemas.openxmlformats.org/spreadsheetml/2006/main" count="984" uniqueCount="644">
  <si>
    <t>First name</t>
  </si>
  <si>
    <t>Surname</t>
  </si>
  <si>
    <t>Email address</t>
  </si>
  <si>
    <t>Quiz: Улазни тест 05</t>
  </si>
  <si>
    <t>Quiz: Улазни тест 06</t>
  </si>
  <si>
    <t>Quiz: Улазни тест 01</t>
  </si>
  <si>
    <t>Quiz: Улазни тест 02</t>
  </si>
  <si>
    <t>Quiz: Улазни тест 03</t>
  </si>
  <si>
    <t>Quiz: Улазни тест 04</t>
  </si>
  <si>
    <t>Quiz: Улазни тест 08</t>
  </si>
  <si>
    <t>Quiz: Улазни тест 09</t>
  </si>
  <si>
    <t>Quiz: Улазни тест 10</t>
  </si>
  <si>
    <t>Quiz: Излазни тест 01</t>
  </si>
  <si>
    <t>Quiz: Излазни тест 02</t>
  </si>
  <si>
    <t>Quiz: Излазни тест 03</t>
  </si>
  <si>
    <t>Quiz: Излазни тест 04</t>
  </si>
  <si>
    <t>Quiz: Излазни тест 05</t>
  </si>
  <si>
    <t>Quiz: Излазни тест 09</t>
  </si>
  <si>
    <t>Quiz: Излазни тест 07</t>
  </si>
  <si>
    <t>Quiz: Излазни тест 10</t>
  </si>
  <si>
    <t>Quiz: Излазни тест 06</t>
  </si>
  <si>
    <t>Quiz: Излазни тест 8_нови 2023 године</t>
  </si>
  <si>
    <t>Quiz: Улазни тест 07</t>
  </si>
  <si>
    <t>Course total</t>
  </si>
  <si>
    <t>Kjara</t>
  </si>
  <si>
    <t>Aleksić</t>
  </si>
  <si>
    <t>kjara.aleksic@gmail.com</t>
  </si>
  <si>
    <t xml:space="preserve">Djordje </t>
  </si>
  <si>
    <t>Antic</t>
  </si>
  <si>
    <t>anticdjordje04@gmail.com</t>
  </si>
  <si>
    <t>Lena</t>
  </si>
  <si>
    <t>Ašler</t>
  </si>
  <si>
    <t>lena.ashler@gmail.com</t>
  </si>
  <si>
    <t>Bojana</t>
  </si>
  <si>
    <t>Bajic</t>
  </si>
  <si>
    <t>bojanabajic004@gmail.com</t>
  </si>
  <si>
    <t>Lucija</t>
  </si>
  <si>
    <t>Begenisic</t>
  </si>
  <si>
    <t>begenisicl@gmail.com</t>
  </si>
  <si>
    <t>Ana</t>
  </si>
  <si>
    <t>Biga</t>
  </si>
  <si>
    <t>bigaana3399@gmail.com</t>
  </si>
  <si>
    <t xml:space="preserve">Jovana </t>
  </si>
  <si>
    <t>Bogdanovic</t>
  </si>
  <si>
    <t>bnjoca@gmail.com</t>
  </si>
  <si>
    <t>Jovana</t>
  </si>
  <si>
    <t>Bošnjaković</t>
  </si>
  <si>
    <t>jovanabosnjakovic04@gmail.com</t>
  </si>
  <si>
    <t>Kristina</t>
  </si>
  <si>
    <t>Bratic</t>
  </si>
  <si>
    <t>kbratic04@gmail.com</t>
  </si>
  <si>
    <t>Tijana</t>
  </si>
  <si>
    <t>Cakić</t>
  </si>
  <si>
    <t>ticacakic@gmail.com</t>
  </si>
  <si>
    <t>Iris</t>
  </si>
  <si>
    <t>Čano</t>
  </si>
  <si>
    <t>ira.breberina@gmail.com</t>
  </si>
  <si>
    <t>Marica</t>
  </si>
  <si>
    <t>Ćelić</t>
  </si>
  <si>
    <t>maricacelic03@gmail.com</t>
  </si>
  <si>
    <t xml:space="preserve">Katarina </t>
  </si>
  <si>
    <t>Ćirić</t>
  </si>
  <si>
    <t>cirickatarina004@gmail.com</t>
  </si>
  <si>
    <t>Simona</t>
  </si>
  <si>
    <t>Ćirović</t>
  </si>
  <si>
    <t>cirovicsimona@gmail.com</t>
  </si>
  <si>
    <t>Darmanović</t>
  </si>
  <si>
    <t>jovanadarmanovic02@gmail.com</t>
  </si>
  <si>
    <t>Sara</t>
  </si>
  <si>
    <t>Denic</t>
  </si>
  <si>
    <t>saraadenic@gmail.com</t>
  </si>
  <si>
    <t>Jelena</t>
  </si>
  <si>
    <t>Djordjevic</t>
  </si>
  <si>
    <t>jecaa004@gmail.com</t>
  </si>
  <si>
    <t>katarina</t>
  </si>
  <si>
    <t>djujic</t>
  </si>
  <si>
    <t>katarinadjjj@gmail.com</t>
  </si>
  <si>
    <t>Dunja</t>
  </si>
  <si>
    <t>Djuranovic</t>
  </si>
  <si>
    <t>dunja.djuranovic@gmail.com</t>
  </si>
  <si>
    <t xml:space="preserve">Milica </t>
  </si>
  <si>
    <t>Đurić</t>
  </si>
  <si>
    <t>djuricmilica140504@gmail.com</t>
  </si>
  <si>
    <t>Olivera</t>
  </si>
  <si>
    <t>Filipovic</t>
  </si>
  <si>
    <t>oliverafilipovic18@gmail.com</t>
  </si>
  <si>
    <t>Milica</t>
  </si>
  <si>
    <t>Gojković</t>
  </si>
  <si>
    <t>gojkovicmilica3010@gmail.com</t>
  </si>
  <si>
    <t>Kata</t>
  </si>
  <si>
    <t xml:space="preserve">Grujić </t>
  </si>
  <si>
    <t>kgrujicc@gmail.com</t>
  </si>
  <si>
    <t>Aleksa</t>
  </si>
  <si>
    <t>Gvozdenović</t>
  </si>
  <si>
    <t>aleksa.gvozdenovic121@gmail.com</t>
  </si>
  <si>
    <t>Luka</t>
  </si>
  <si>
    <t>Hrg</t>
  </si>
  <si>
    <t>lukahrg10@gmail.com</t>
  </si>
  <si>
    <t>Srdjan</t>
  </si>
  <si>
    <t>Isailovic</t>
  </si>
  <si>
    <t>srdjantrlic@gmail.com</t>
  </si>
  <si>
    <t>Andrijana</t>
  </si>
  <si>
    <t>Isidorovic</t>
  </si>
  <si>
    <t>andrijanaisidorovic@gmail.com</t>
  </si>
  <si>
    <t>Marta</t>
  </si>
  <si>
    <t>Ivanović</t>
  </si>
  <si>
    <t>maki.happypony@gmail.com</t>
  </si>
  <si>
    <t>Katarina</t>
  </si>
  <si>
    <t>Ivković</t>
  </si>
  <si>
    <t>katarina.ivkovic05@gmail.com</t>
  </si>
  <si>
    <t>Janjušević</t>
  </si>
  <si>
    <t>aleksajanjusevic577@gmail.com</t>
  </si>
  <si>
    <t>Tamara</t>
  </si>
  <si>
    <t>Janković</t>
  </si>
  <si>
    <t>tamara.jankovic04@gmail.com</t>
  </si>
  <si>
    <t>Maša</t>
  </si>
  <si>
    <t>Jevtić</t>
  </si>
  <si>
    <t>masajvtc@gmail.com</t>
  </si>
  <si>
    <t>Kepčija</t>
  </si>
  <si>
    <t>jovanakepcija92@gmail.com</t>
  </si>
  <si>
    <t>Jana</t>
  </si>
  <si>
    <t>Kitanović</t>
  </si>
  <si>
    <t>janaakitanovic@gmail.com</t>
  </si>
  <si>
    <t>Georgije</t>
  </si>
  <si>
    <t>Kojic</t>
  </si>
  <si>
    <t>georgijekojic@gmail.com</t>
  </si>
  <si>
    <t>Ivona</t>
  </si>
  <si>
    <t>Kragovic</t>
  </si>
  <si>
    <t>ikragovic@gmail.com</t>
  </si>
  <si>
    <t>Lazic</t>
  </si>
  <si>
    <t>aleksaalazic04@gmail.com</t>
  </si>
  <si>
    <t>Marija</t>
  </si>
  <si>
    <t>Lazović</t>
  </si>
  <si>
    <t>marijalazovicc@gmail.com</t>
  </si>
  <si>
    <t>Lekić</t>
  </si>
  <si>
    <t>lekicmilica00@gmail.com</t>
  </si>
  <si>
    <t>nemanja</t>
  </si>
  <si>
    <t>licina</t>
  </si>
  <si>
    <t>licinanemanja66@gmail.com</t>
  </si>
  <si>
    <t>Janja</t>
  </si>
  <si>
    <t>Limic</t>
  </si>
  <si>
    <t>limicjanja@gmail.com</t>
  </si>
  <si>
    <t>Nina</t>
  </si>
  <si>
    <t>Ljubenovic</t>
  </si>
  <si>
    <t>nina.ljubenovic34@gmail.com</t>
  </si>
  <si>
    <t>Maksimović</t>
  </si>
  <si>
    <t>milicamaksimovic1718@gmail.com</t>
  </si>
  <si>
    <t>Natalija</t>
  </si>
  <si>
    <t>Marinkovic</t>
  </si>
  <si>
    <t>natalijamarinkovic0322@gmail.com</t>
  </si>
  <si>
    <t>Anja</t>
  </si>
  <si>
    <t>Marjanović</t>
  </si>
  <si>
    <t>anya.marjanovic@gmail.com</t>
  </si>
  <si>
    <t>Emilija</t>
  </si>
  <si>
    <t>Memišić</t>
  </si>
  <si>
    <t>emilija.memisic@gmail.com</t>
  </si>
  <si>
    <t>Iva</t>
  </si>
  <si>
    <t>Mihajlovic</t>
  </si>
  <si>
    <t>iva.mi2004@gmail.com</t>
  </si>
  <si>
    <t>Vuk</t>
  </si>
  <si>
    <t>Mijović</t>
  </si>
  <si>
    <t>vukbg003@gmail.com</t>
  </si>
  <si>
    <t>Danica</t>
  </si>
  <si>
    <t>Mikulić</t>
  </si>
  <si>
    <t>danicamikulic04@gmail.com</t>
  </si>
  <si>
    <t>Damjan</t>
  </si>
  <si>
    <t xml:space="preserve">Milanović </t>
  </si>
  <si>
    <t>milanovic.damjan@gmail.com</t>
  </si>
  <si>
    <t>Stefan</t>
  </si>
  <si>
    <t>Milanovic</t>
  </si>
  <si>
    <t>stefan.milanovic03@gmail.com</t>
  </si>
  <si>
    <t>Mia</t>
  </si>
  <si>
    <t>Milenkovic</t>
  </si>
  <si>
    <t>milenkovicmiaa@gmail.com</t>
  </si>
  <si>
    <t>Milic</t>
  </si>
  <si>
    <t>miilicmarija13@gmail.com</t>
  </si>
  <si>
    <t>Sandra</t>
  </si>
  <si>
    <t>Milić</t>
  </si>
  <si>
    <t>sandra.milic.996@gmail.com</t>
  </si>
  <si>
    <t>Irina</t>
  </si>
  <si>
    <t>Milivojevic</t>
  </si>
  <si>
    <t>irina.milivojevic.2004@gmail.com</t>
  </si>
  <si>
    <t>Miljuš</t>
  </si>
  <si>
    <t>natalija.miljuss@gmail.com</t>
  </si>
  <si>
    <t>Anastasija</t>
  </si>
  <si>
    <t>Milojević</t>
  </si>
  <si>
    <t>anastasijamilojevic92@gmail.com</t>
  </si>
  <si>
    <t>Đorđe</t>
  </si>
  <si>
    <t>Milovanović</t>
  </si>
  <si>
    <t>tomdzeri2910@gmail.com</t>
  </si>
  <si>
    <t>Sibin</t>
  </si>
  <si>
    <t>Milovanovic</t>
  </si>
  <si>
    <t>sibin.milo@gmail.com</t>
  </si>
  <si>
    <t>Nevena</t>
  </si>
  <si>
    <t>Milutinović</t>
  </si>
  <si>
    <t>nevena.milutinovic.pn2@gmail.com</t>
  </si>
  <si>
    <t>Andjela</t>
  </si>
  <si>
    <t>Mitrasinovic</t>
  </si>
  <si>
    <t>mandjela2004@gmail.com</t>
  </si>
  <si>
    <t>Aleksandrija</t>
  </si>
  <si>
    <t>Mitrović</t>
  </si>
  <si>
    <t>aleksandrija.mitrovic@gmail.com</t>
  </si>
  <si>
    <t xml:space="preserve">Tijana </t>
  </si>
  <si>
    <t>Mladenovic</t>
  </si>
  <si>
    <t>tijanamladenovic2004@gmail.com</t>
  </si>
  <si>
    <t>Momčilović</t>
  </si>
  <si>
    <t>vukmomcilovic03@gmail.com</t>
  </si>
  <si>
    <t>Sofija</t>
  </si>
  <si>
    <t>Panov</t>
  </si>
  <si>
    <t>sofija.panov@gmail.com</t>
  </si>
  <si>
    <t>sandra</t>
  </si>
  <si>
    <t>paunović</t>
  </si>
  <si>
    <t>paunovicsan17@gmail.com</t>
  </si>
  <si>
    <t>Una</t>
  </si>
  <si>
    <t xml:space="preserve">Pavićević </t>
  </si>
  <si>
    <t>pavicevicuna05@gmail.com</t>
  </si>
  <si>
    <t>Pavlovic</t>
  </si>
  <si>
    <t>milicapavlovic814@gmail.com</t>
  </si>
  <si>
    <t>Dusan</t>
  </si>
  <si>
    <t>Pekovic</t>
  </si>
  <si>
    <t>pekovicdule@gmail.com</t>
  </si>
  <si>
    <t>Elena</t>
  </si>
  <si>
    <t>Peruničić</t>
  </si>
  <si>
    <t>elenaperunicic04@gmail.com</t>
  </si>
  <si>
    <t>Petrovic</t>
  </si>
  <si>
    <t>emilijapetrovic238@gmail.com</t>
  </si>
  <si>
    <t>Petrović</t>
  </si>
  <si>
    <t>tijanapetrovic230@gmail.com</t>
  </si>
  <si>
    <t>Pjanović</t>
  </si>
  <si>
    <t>pjanovic.m.jovana@gmail.com</t>
  </si>
  <si>
    <t>Popović</t>
  </si>
  <si>
    <t>marijapopovic02102004@gmail.com</t>
  </si>
  <si>
    <t>Radovanov</t>
  </si>
  <si>
    <t>radovanov.jelena04@gmail.com</t>
  </si>
  <si>
    <t>Mara</t>
  </si>
  <si>
    <t>Raickovic</t>
  </si>
  <si>
    <t>mararaickovic@gmail.com</t>
  </si>
  <si>
    <t>Rajković</t>
  </si>
  <si>
    <t>luka.rajkovic.flf@gmail.com</t>
  </si>
  <si>
    <t>Rakonjac</t>
  </si>
  <si>
    <t>kacarakonjac04@gmail.com</t>
  </si>
  <si>
    <t>Rakovic</t>
  </si>
  <si>
    <t>tijana.rakovic13@gmail.com</t>
  </si>
  <si>
    <t>Rogic</t>
  </si>
  <si>
    <t>rogictamara@gmail.com</t>
  </si>
  <si>
    <t>Aleksandra</t>
  </si>
  <si>
    <t>Romanov</t>
  </si>
  <si>
    <t>aleksandraromanov04@gmail.com</t>
  </si>
  <si>
    <t>Samardžić</t>
  </si>
  <si>
    <t>jovanassamardzic@gmail.com</t>
  </si>
  <si>
    <t xml:space="preserve">Marija </t>
  </si>
  <si>
    <t>Sekulić</t>
  </si>
  <si>
    <t>marijasekulicmaki@gmail.com</t>
  </si>
  <si>
    <t>Mina</t>
  </si>
  <si>
    <t>Selaković</t>
  </si>
  <si>
    <t>minaselakovic@gmail.com</t>
  </si>
  <si>
    <t>Marina</t>
  </si>
  <si>
    <t>Sivonić</t>
  </si>
  <si>
    <t>msivonic04@gmail.com</t>
  </si>
  <si>
    <t>Milena</t>
  </si>
  <si>
    <t>Šljanić</t>
  </si>
  <si>
    <t>milenasljanic04@gmail.com</t>
  </si>
  <si>
    <t>Nikola</t>
  </si>
  <si>
    <t>Smilić</t>
  </si>
  <si>
    <t>nikola.smilic04@gmail.com</t>
  </si>
  <si>
    <t>Jovan</t>
  </si>
  <si>
    <t>Smiljanić</t>
  </si>
  <si>
    <t>jovansmiljanic9@gmail.com</t>
  </si>
  <si>
    <t>Relja</t>
  </si>
  <si>
    <t>Sofilj</t>
  </si>
  <si>
    <t>relja.sofilj@gmail.com</t>
  </si>
  <si>
    <t>Spasojevic</t>
  </si>
  <si>
    <t>dusancar.no1@gmail.com</t>
  </si>
  <si>
    <t>Stanković</t>
  </si>
  <si>
    <t>mina13stankovic.ms@gmail.com</t>
  </si>
  <si>
    <t>Stefanovic</t>
  </si>
  <si>
    <t>andjelastefanovic24@gmail.com</t>
  </si>
  <si>
    <t>milica</t>
  </si>
  <si>
    <t>stojadinovic</t>
  </si>
  <si>
    <t>micistojadinovic24@gmail.com</t>
  </si>
  <si>
    <t>Stojanović</t>
  </si>
  <si>
    <t>stojanovicdunja9@gmail.com</t>
  </si>
  <si>
    <t>jana</t>
  </si>
  <si>
    <t>todorovic</t>
  </si>
  <si>
    <t>jana9tod@gmail.com</t>
  </si>
  <si>
    <t>Todorovic</t>
  </si>
  <si>
    <t>mina.todorovic.bgd@gmail.com</t>
  </si>
  <si>
    <t>Todorović</t>
  </si>
  <si>
    <t>ttodorovic7113@gmail.com</t>
  </si>
  <si>
    <t>Andrea</t>
  </si>
  <si>
    <t>Tomasović</t>
  </si>
  <si>
    <t>andreatomasovic23@gmail.com</t>
  </si>
  <si>
    <t>Tošić</t>
  </si>
  <si>
    <t>milicaatosic8@gmail.com</t>
  </si>
  <si>
    <t>Eleonora</t>
  </si>
  <si>
    <t>Vasić</t>
  </si>
  <si>
    <t>eleonora.vasic03@gmail.com</t>
  </si>
  <si>
    <t>Vastano</t>
  </si>
  <si>
    <t>katarinavastano@gmail.com</t>
  </si>
  <si>
    <t>Veličković</t>
  </si>
  <si>
    <t>jana.velickovic2002@gmail.com</t>
  </si>
  <si>
    <t>Tara</t>
  </si>
  <si>
    <t>Veljkovic</t>
  </si>
  <si>
    <t>veljkovictara@outlook.com</t>
  </si>
  <si>
    <t>Vesić</t>
  </si>
  <si>
    <t>marija.vesic2004@gmail.com</t>
  </si>
  <si>
    <t>Nataša</t>
  </si>
  <si>
    <t>natasavesic5@gmail.com</t>
  </si>
  <si>
    <t>Nikolina</t>
  </si>
  <si>
    <t>Vucevic</t>
  </si>
  <si>
    <t>nikolinavucevic@gmail.com</t>
  </si>
  <si>
    <t>Vugdelija</t>
  </si>
  <si>
    <t>danica.vugdelija@gmail.com</t>
  </si>
  <si>
    <t>andjela</t>
  </si>
  <si>
    <t>vujovic</t>
  </si>
  <si>
    <t>0408vujovic@gmail.com</t>
  </si>
  <si>
    <t>Vukasinovic</t>
  </si>
  <si>
    <t>dusanvuk123@gmail.com</t>
  </si>
  <si>
    <t>Vulic</t>
  </si>
  <si>
    <t>katarina.vulic04@gmail.com</t>
  </si>
  <si>
    <t>Vulić</t>
  </si>
  <si>
    <t>tamaravuliic@gmail.com</t>
  </si>
  <si>
    <t>Zrnić</t>
  </si>
  <si>
    <t>simonazrnic4@gmail.com</t>
  </si>
  <si>
    <t>David</t>
  </si>
  <si>
    <t>Žujić</t>
  </si>
  <si>
    <t>david.zujic@yahoo.com</t>
  </si>
  <si>
    <t>katarina.avramovic00@gmail.com</t>
  </si>
  <si>
    <t>nikolankolic539@gmail.com</t>
  </si>
  <si>
    <t>BrojIndeksa</t>
  </si>
  <si>
    <t>Ime</t>
  </si>
  <si>
    <t>prezime</t>
  </si>
  <si>
    <t>PS230064</t>
  </si>
  <si>
    <t>Avramović</t>
  </si>
  <si>
    <t>PS230073</t>
  </si>
  <si>
    <t>PS230039</t>
  </si>
  <si>
    <t>Antić</t>
  </si>
  <si>
    <t>PS230104</t>
  </si>
  <si>
    <t>PS230094</t>
  </si>
  <si>
    <t>Bajić</t>
  </si>
  <si>
    <t>PS230070</t>
  </si>
  <si>
    <t>Begenišić</t>
  </si>
  <si>
    <t>PS230047</t>
  </si>
  <si>
    <t>PS230008</t>
  </si>
  <si>
    <t>Bogdanović</t>
  </si>
  <si>
    <t>PS230005</t>
  </si>
  <si>
    <t>PS230090</t>
  </si>
  <si>
    <t>Bratić</t>
  </si>
  <si>
    <t>PS230096</t>
  </si>
  <si>
    <t>PS230080</t>
  </si>
  <si>
    <t>PS230076</t>
  </si>
  <si>
    <t>PS230029</t>
  </si>
  <si>
    <t>Veljković</t>
  </si>
  <si>
    <t>PS230015</t>
  </si>
  <si>
    <t>PS230082</t>
  </si>
  <si>
    <t>PS230100</t>
  </si>
  <si>
    <t>PS230077</t>
  </si>
  <si>
    <t>Anđela</t>
  </si>
  <si>
    <t>Vujović</t>
  </si>
  <si>
    <t>PS230092</t>
  </si>
  <si>
    <t>Dušan</t>
  </si>
  <si>
    <t>Vukašinović</t>
  </si>
  <si>
    <t>PS230022</t>
  </si>
  <si>
    <t>PS230066</t>
  </si>
  <si>
    <t>PS230018</t>
  </si>
  <si>
    <t>Vučević</t>
  </si>
  <si>
    <t>PS230031</t>
  </si>
  <si>
    <t>Gajić</t>
  </si>
  <si>
    <t>PS230091</t>
  </si>
  <si>
    <t>PS230111</t>
  </si>
  <si>
    <t>PS230006</t>
  </si>
  <si>
    <t>Grujić</t>
  </si>
  <si>
    <t>PS230086</t>
  </si>
  <si>
    <t>PS230112</t>
  </si>
  <si>
    <t>Đorđević</t>
  </si>
  <si>
    <t>PS230044</t>
  </si>
  <si>
    <t>Đujić</t>
  </si>
  <si>
    <t>PS230020</t>
  </si>
  <si>
    <t>Đuranović</t>
  </si>
  <si>
    <t>PS230036</t>
  </si>
  <si>
    <t>PS230054</t>
  </si>
  <si>
    <t>PS230051</t>
  </si>
  <si>
    <t>PS230017</t>
  </si>
  <si>
    <t>PS230099</t>
  </si>
  <si>
    <t>PS230043</t>
  </si>
  <si>
    <t>Srđan</t>
  </si>
  <si>
    <t>Isailović</t>
  </si>
  <si>
    <t>PS230079</t>
  </si>
  <si>
    <t>Isidorović</t>
  </si>
  <si>
    <t>PS230038</t>
  </si>
  <si>
    <t>PS230042</t>
  </si>
  <si>
    <t>PS230012</t>
  </si>
  <si>
    <t>PS230068</t>
  </si>
  <si>
    <t>PS230016</t>
  </si>
  <si>
    <t>PS230045</t>
  </si>
  <si>
    <t>Kojić</t>
  </si>
  <si>
    <t>PS230037</t>
  </si>
  <si>
    <t>Kragović</t>
  </si>
  <si>
    <t>PS230072</t>
  </si>
  <si>
    <t>Milutin</t>
  </si>
  <si>
    <t>Kuzmanović</t>
  </si>
  <si>
    <t>PS230058</t>
  </si>
  <si>
    <t>Lazić</t>
  </si>
  <si>
    <t>PS230003</t>
  </si>
  <si>
    <t>PS230055</t>
  </si>
  <si>
    <t>PS230023</t>
  </si>
  <si>
    <t>Limić</t>
  </si>
  <si>
    <t>PS230024</t>
  </si>
  <si>
    <t>Nemanja</t>
  </si>
  <si>
    <t>Ličina</t>
  </si>
  <si>
    <t>PS230108</t>
  </si>
  <si>
    <t>Ljubenović</t>
  </si>
  <si>
    <t>PS230109</t>
  </si>
  <si>
    <t>PS230046</t>
  </si>
  <si>
    <t>Marinković</t>
  </si>
  <si>
    <t>PS230085</t>
  </si>
  <si>
    <t>PS230063</t>
  </si>
  <si>
    <t>PS230074</t>
  </si>
  <si>
    <t>PS230106</t>
  </si>
  <si>
    <t>PS230011</t>
  </si>
  <si>
    <t>Milanović</t>
  </si>
  <si>
    <t>PS200023</t>
  </si>
  <si>
    <t>Filip</t>
  </si>
  <si>
    <t>Lazarević</t>
  </si>
  <si>
    <t>PS230041</t>
  </si>
  <si>
    <t>PS230010</t>
  </si>
  <si>
    <t>Milenković</t>
  </si>
  <si>
    <t>PS230013</t>
  </si>
  <si>
    <t>Milivojević</t>
  </si>
  <si>
    <t>PS230027</t>
  </si>
  <si>
    <t>PS230113</t>
  </si>
  <si>
    <t>PS230052</t>
  </si>
  <si>
    <t>PS230117</t>
  </si>
  <si>
    <t>PS230081</t>
  </si>
  <si>
    <t>PS230097</t>
  </si>
  <si>
    <t>PS230049</t>
  </si>
  <si>
    <t>PS230057</t>
  </si>
  <si>
    <t>Mitrašinović</t>
  </si>
  <si>
    <t>PS230075</t>
  </si>
  <si>
    <t>PS230060</t>
  </si>
  <si>
    <t>Mihajlović</t>
  </si>
  <si>
    <t>PS230067</t>
  </si>
  <si>
    <t>Mladenović</t>
  </si>
  <si>
    <t>PS230098</t>
  </si>
  <si>
    <t>PS230032</t>
  </si>
  <si>
    <t>PS230101</t>
  </si>
  <si>
    <t>Nikolić</t>
  </si>
  <si>
    <t>PS230095</t>
  </si>
  <si>
    <t>Pavićević</t>
  </si>
  <si>
    <t>PS230116</t>
  </si>
  <si>
    <t>Pavlović</t>
  </si>
  <si>
    <t>PS230088</t>
  </si>
  <si>
    <t>PS230001</t>
  </si>
  <si>
    <t>Matej</t>
  </si>
  <si>
    <t>Paunović</t>
  </si>
  <si>
    <t>PS230025</t>
  </si>
  <si>
    <t>PS230089</t>
  </si>
  <si>
    <t>Peković</t>
  </si>
  <si>
    <t>PS230048</t>
  </si>
  <si>
    <t>PS230034</t>
  </si>
  <si>
    <t>PS230115</t>
  </si>
  <si>
    <t>PS230002</t>
  </si>
  <si>
    <t>PS230107</t>
  </si>
  <si>
    <t>Popac</t>
  </si>
  <si>
    <t>PS230033</t>
  </si>
  <si>
    <t>PS230118</t>
  </si>
  <si>
    <t>PS230014</t>
  </si>
  <si>
    <t>PS230114</t>
  </si>
  <si>
    <t>Raičković</t>
  </si>
  <si>
    <t>PS230028</t>
  </si>
  <si>
    <t>Raković</t>
  </si>
  <si>
    <t>PS230059</t>
  </si>
  <si>
    <t>PS230004</t>
  </si>
  <si>
    <t>Rogić</t>
  </si>
  <si>
    <t>PS230071</t>
  </si>
  <si>
    <t>PS230019</t>
  </si>
  <si>
    <t>PS230084</t>
  </si>
  <si>
    <t>PS230050</t>
  </si>
  <si>
    <t>PS230105</t>
  </si>
  <si>
    <t>PS230065</t>
  </si>
  <si>
    <t>PS230040</t>
  </si>
  <si>
    <t>PS230009</t>
  </si>
  <si>
    <t>PS230102</t>
  </si>
  <si>
    <t>Spasojević</t>
  </si>
  <si>
    <t>PS230056</t>
  </si>
  <si>
    <t>PS230103</t>
  </si>
  <si>
    <t>Stefanović</t>
  </si>
  <si>
    <t>PS230110</t>
  </si>
  <si>
    <t>Stojadinović</t>
  </si>
  <si>
    <t>PS230062</t>
  </si>
  <si>
    <t>PS230021</t>
  </si>
  <si>
    <t>PS230030</t>
  </si>
  <si>
    <t>PS230026</t>
  </si>
  <si>
    <t>PS230069</t>
  </si>
  <si>
    <t>PS230087</t>
  </si>
  <si>
    <t>PS230035</t>
  </si>
  <si>
    <t>PS230053</t>
  </si>
  <si>
    <t>PS230093</t>
  </si>
  <si>
    <t>Filipović</t>
  </si>
  <si>
    <t>PS230078</t>
  </si>
  <si>
    <t>PS230061</t>
  </si>
  <si>
    <t>PS230083</t>
  </si>
  <si>
    <t>PS230007</t>
  </si>
  <si>
    <t>nedelja01</t>
  </si>
  <si>
    <t>nedelja02</t>
  </si>
  <si>
    <t>nedelja03</t>
  </si>
  <si>
    <t>nedelja04</t>
  </si>
  <si>
    <t>nedelja05</t>
  </si>
  <si>
    <t>nedelja06</t>
  </si>
  <si>
    <t>nedelja07</t>
  </si>
  <si>
    <t>nedelja08</t>
  </si>
  <si>
    <t>nedelja09</t>
  </si>
  <si>
    <t>nedelja10</t>
  </si>
  <si>
    <t>VEZBE</t>
  </si>
  <si>
    <t>Излазни колоквијум сa вежби</t>
  </si>
  <si>
    <t>VEŽBE total</t>
  </si>
  <si>
    <t>INDEKS</t>
  </si>
  <si>
    <t>IME</t>
  </si>
  <si>
    <t>Kjara Aleksić</t>
  </si>
  <si>
    <t>Lena Ašler</t>
  </si>
  <si>
    <t>Ana Biga</t>
  </si>
  <si>
    <t>Jovana Bošnjaković</t>
  </si>
  <si>
    <t>Jovana Darmanović</t>
  </si>
  <si>
    <t>Milica Gojković</t>
  </si>
  <si>
    <t>Aleksa Gvozdenović</t>
  </si>
  <si>
    <t>Marta Ivanović</t>
  </si>
  <si>
    <t>Aleksa Janjušević</t>
  </si>
  <si>
    <t>Jovana Kepčija</t>
  </si>
  <si>
    <t>Jana Kitanović</t>
  </si>
  <si>
    <t>Marija Lazović</t>
  </si>
  <si>
    <t>Milica Lekić</t>
  </si>
  <si>
    <t>Milica Maksimović</t>
  </si>
  <si>
    <t>Anja Marjanović</t>
  </si>
  <si>
    <t>Vuk Mijović</t>
  </si>
  <si>
    <t>Danica Mikulić</t>
  </si>
  <si>
    <t>Sandra Milić</t>
  </si>
  <si>
    <t>Natalija Miljuš</t>
  </si>
  <si>
    <t>Đorđe Milovanović</t>
  </si>
  <si>
    <t>Nevena Milutinović</t>
  </si>
  <si>
    <t>Aleksandrija Mitrović</t>
  </si>
  <si>
    <t>Vuk Momčilović</t>
  </si>
  <si>
    <t>sandra paunović</t>
  </si>
  <si>
    <t>Jovana Pjanović</t>
  </si>
  <si>
    <t>Luka Rajković</t>
  </si>
  <si>
    <t>Katarina Rakonjac</t>
  </si>
  <si>
    <t>Aleksandra Romanov</t>
  </si>
  <si>
    <t>Relja Sofilj</t>
  </si>
  <si>
    <t>Eleonora Vasić</t>
  </si>
  <si>
    <t>Jana Veličković</t>
  </si>
  <si>
    <t>Marija Vesić</t>
  </si>
  <si>
    <t>Nataša Vesić</t>
  </si>
  <si>
    <t>Tamara Vulić</t>
  </si>
  <si>
    <t>David Žujić</t>
  </si>
  <si>
    <t>Katarina Avramović</t>
  </si>
  <si>
    <t>Marica Ćelić</t>
  </si>
  <si>
    <t>Emilija Memišić</t>
  </si>
  <si>
    <t>Anastasija Milojević</t>
  </si>
  <si>
    <t>Elena Peruničić</t>
  </si>
  <si>
    <t>Jelena Radovanov</t>
  </si>
  <si>
    <t>Andrea Tomasović</t>
  </si>
  <si>
    <t>Katarina Vastano</t>
  </si>
  <si>
    <t>Tamara Janković</t>
  </si>
  <si>
    <t>Nikola Nikolić</t>
  </si>
  <si>
    <t>Simona Zrnić</t>
  </si>
  <si>
    <t>Danica Vugdelija</t>
  </si>
  <si>
    <t>Sofija Panov</t>
  </si>
  <si>
    <t>Mina Stanković</t>
  </si>
  <si>
    <t>Luka Hrg</t>
  </si>
  <si>
    <t>Maša Jevtić</t>
  </si>
  <si>
    <t>Milena Šljanić</t>
  </si>
  <si>
    <t>Iris Čano</t>
  </si>
  <si>
    <t>Tamara Todorović</t>
  </si>
  <si>
    <t>Tijana Petrović</t>
  </si>
  <si>
    <t>Katarina Ivković</t>
  </si>
  <si>
    <t>Marina Sivonić</t>
  </si>
  <si>
    <t>Dunja Stojanović</t>
  </si>
  <si>
    <t>Marija Popović</t>
  </si>
  <si>
    <t>Mina Selaković</t>
  </si>
  <si>
    <t>Jovana Samardžić</t>
  </si>
  <si>
    <t>Milica Tošić</t>
  </si>
  <si>
    <t>Jovan Smiljanić</t>
  </si>
  <si>
    <t>Simona Ćirović</t>
  </si>
  <si>
    <t>Nikola Smilić</t>
  </si>
  <si>
    <t>Tijana Cakić</t>
  </si>
  <si>
    <t>Đorđe Antić</t>
  </si>
  <si>
    <t>Bojana Bajić</t>
  </si>
  <si>
    <t>Lucija Begenišić</t>
  </si>
  <si>
    <t>Jovana Bogdanović</t>
  </si>
  <si>
    <t>Kristina Bratić</t>
  </si>
  <si>
    <t>Tara Veljković</t>
  </si>
  <si>
    <t>Anđela Vujović</t>
  </si>
  <si>
    <t>Dušan Vukašinović</t>
  </si>
  <si>
    <t>Katarina Vulić</t>
  </si>
  <si>
    <t>Nikolina Vučević</t>
  </si>
  <si>
    <t>Katarina Gajić</t>
  </si>
  <si>
    <t>Kata Grujić</t>
  </si>
  <si>
    <t>Jelena Đorđević</t>
  </si>
  <si>
    <t>Katarina Đujić</t>
  </si>
  <si>
    <t>Dunja Đuranović</t>
  </si>
  <si>
    <t>Milica Đurić</t>
  </si>
  <si>
    <t>Srđan Isailović</t>
  </si>
  <si>
    <t>Andrijana Isidorović</t>
  </si>
  <si>
    <t>Georgije Kojić</t>
  </si>
  <si>
    <t>Ivona Kragović</t>
  </si>
  <si>
    <t>Milutin Kuzmanović</t>
  </si>
  <si>
    <t>Aleksa Lazić</t>
  </si>
  <si>
    <t>Janja Limić</t>
  </si>
  <si>
    <t>Nemanja Ličina</t>
  </si>
  <si>
    <t>Nina Ljubenović</t>
  </si>
  <si>
    <t>Natalija Marinković</t>
  </si>
  <si>
    <t>Stefan Milanović</t>
  </si>
  <si>
    <t>Filip Lazarević</t>
  </si>
  <si>
    <t>Damjan Milanović</t>
  </si>
  <si>
    <t>Mia Milenković</t>
  </si>
  <si>
    <t>Irina Milivojević</t>
  </si>
  <si>
    <t>Marija Milić</t>
  </si>
  <si>
    <t>Sibin Milovanović</t>
  </si>
  <si>
    <t>Anđela Mitrašinović</t>
  </si>
  <si>
    <t>Iva Mihajlović</t>
  </si>
  <si>
    <t>Simona Mladenović</t>
  </si>
  <si>
    <t>Tijana Mladenović</t>
  </si>
  <si>
    <t>Una Pavićević</t>
  </si>
  <si>
    <t>Milica Pavlović</t>
  </si>
  <si>
    <t>Matej Paunović</t>
  </si>
  <si>
    <t>Sandra Paunović</t>
  </si>
  <si>
    <t>Dušan Peković</t>
  </si>
  <si>
    <t>Emilija Petrović</t>
  </si>
  <si>
    <t>Nikola Popac</t>
  </si>
  <si>
    <t>Jana Todorović</t>
  </si>
  <si>
    <t>Mara Raičković</t>
  </si>
  <si>
    <t>Tijana Raković</t>
  </si>
  <si>
    <t>Tamara Rogić</t>
  </si>
  <si>
    <t>Marija Sekulić</t>
  </si>
  <si>
    <t>Dušan Spasojević</t>
  </si>
  <si>
    <t>Anđela Stefanović</t>
  </si>
  <si>
    <t>Milica Stojadinović</t>
  </si>
  <si>
    <t>Mina Todorović</t>
  </si>
  <si>
    <t>Katarina Ćirić</t>
  </si>
  <si>
    <t>Olivera Filipović</t>
  </si>
  <si>
    <t>IME celo</t>
  </si>
  <si>
    <t>Sara Denić</t>
  </si>
  <si>
    <t>PS230119</t>
  </si>
  <si>
    <t>nedolasci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</si>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</sst>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Protection="1">
      <protection locked="0"/>
    </xf>
    <xf numFmtId="0" fontId="0" fillId="2" borderId="0" xfId="0" applyFill="1"/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6"/>
  <sheetViews>
    <sheetView tabSelected="1" topLeftCell="AG101" zoomScaleNormal="100" workbookViewId="0">
      <selection activeCell="AR112" sqref="AR112"/>
    </sheetView>
  </sheetViews>
  <sheetFormatPr defaultRowHeight="13.8" x14ac:dyDescent="0.25"/>
  <cols>
    <col min="1" max="1" width="8.88671875" style="7"/>
    <col min="2" max="2" width="18.109375" style="7" customWidth="1"/>
    <col min="3" max="5" width="8.88671875" style="7"/>
    <col min="6" max="15" width="8.88671875" style="8"/>
    <col min="16" max="25" width="8.88671875" style="7"/>
    <col min="26" max="28" width="8.88671875" style="8"/>
    <col min="29" max="38" width="8.88671875" style="7"/>
    <col min="39" max="41" width="8.88671875" style="8"/>
    <col min="42" max="16384" width="8.88671875" style="7"/>
  </cols>
  <sheetData>
    <row r="1" spans="1:42" s="5" customFormat="1" x14ac:dyDescent="0.25">
      <c r="A1" s="5" t="s">
        <v>516</v>
      </c>
      <c r="B1" s="5" t="s">
        <v>517</v>
      </c>
      <c r="C1" s="5" t="s">
        <v>0</v>
      </c>
      <c r="D1" s="5" t="s">
        <v>1</v>
      </c>
      <c r="E1" s="5" t="s">
        <v>2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3</v>
      </c>
      <c r="K1" s="6" t="s">
        <v>4</v>
      </c>
      <c r="L1" s="6" t="s">
        <v>22</v>
      </c>
      <c r="M1" s="6" t="s">
        <v>9</v>
      </c>
      <c r="N1" s="6" t="s">
        <v>10</v>
      </c>
      <c r="O1" s="6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20</v>
      </c>
      <c r="V1" s="5" t="s">
        <v>18</v>
      </c>
      <c r="W1" s="5" t="s">
        <v>21</v>
      </c>
      <c r="X1" s="5" t="s">
        <v>17</v>
      </c>
      <c r="Y1" s="5" t="s">
        <v>19</v>
      </c>
      <c r="Z1" s="6" t="s">
        <v>514</v>
      </c>
      <c r="AA1" s="6" t="s">
        <v>23</v>
      </c>
      <c r="AB1" s="8" t="s">
        <v>642</v>
      </c>
      <c r="AC1" s="5" t="s">
        <v>503</v>
      </c>
      <c r="AD1" s="5" t="s">
        <v>504</v>
      </c>
      <c r="AE1" s="5" t="s">
        <v>505</v>
      </c>
      <c r="AF1" s="5" t="s">
        <v>506</v>
      </c>
      <c r="AG1" s="5" t="s">
        <v>507</v>
      </c>
      <c r="AH1" s="5" t="s">
        <v>508</v>
      </c>
      <c r="AI1" s="5" t="s">
        <v>509</v>
      </c>
      <c r="AJ1" s="5" t="s">
        <v>510</v>
      </c>
      <c r="AK1" s="5" t="s">
        <v>511</v>
      </c>
      <c r="AL1" s="5" t="s">
        <v>512</v>
      </c>
      <c r="AM1" s="6" t="s">
        <v>513</v>
      </c>
      <c r="AN1" s="6" t="s">
        <v>514</v>
      </c>
      <c r="AO1" s="6" t="s">
        <v>643</v>
      </c>
      <c r="AP1" s="5" t="s">
        <v>515</v>
      </c>
    </row>
    <row r="2" spans="1:42" x14ac:dyDescent="0.25">
      <c r="A2" s="7" t="str">
        <f>VLOOKUP(B2,indeks!$A$2:$B$200,2, FALSE)</f>
        <v>PS230091</v>
      </c>
      <c r="B2" s="7" t="s">
        <v>524</v>
      </c>
      <c r="C2" s="7" t="s">
        <v>92</v>
      </c>
      <c r="D2" s="7" t="s">
        <v>93</v>
      </c>
      <c r="E2" s="7" t="s">
        <v>94</v>
      </c>
      <c r="F2" s="8">
        <v>20</v>
      </c>
      <c r="G2" s="8">
        <v>18</v>
      </c>
      <c r="H2" s="8">
        <v>20</v>
      </c>
      <c r="I2" s="8">
        <v>20</v>
      </c>
      <c r="J2" s="8">
        <v>20</v>
      </c>
      <c r="K2" s="8">
        <v>18</v>
      </c>
      <c r="L2" s="8">
        <v>20</v>
      </c>
      <c r="M2" s="8">
        <v>20</v>
      </c>
      <c r="O2" s="8">
        <v>20</v>
      </c>
      <c r="P2" s="7">
        <v>80</v>
      </c>
      <c r="Q2" s="7">
        <v>85</v>
      </c>
      <c r="R2" s="7">
        <v>85</v>
      </c>
      <c r="S2" s="7">
        <v>100</v>
      </c>
      <c r="T2" s="7">
        <v>80</v>
      </c>
      <c r="U2" s="7">
        <v>75</v>
      </c>
      <c r="V2" s="7">
        <v>50</v>
      </c>
      <c r="W2" s="7">
        <v>80</v>
      </c>
      <c r="Y2" s="7">
        <v>100</v>
      </c>
      <c r="Z2" s="8">
        <v>8.75</v>
      </c>
      <c r="AA2" s="8">
        <v>81.89</v>
      </c>
      <c r="AB2" s="8">
        <f>COUNTIF(P2:Y2,"")</f>
        <v>1</v>
      </c>
      <c r="AC2" s="7">
        <f>P2*0.8 +F2</f>
        <v>84</v>
      </c>
      <c r="AD2" s="7">
        <f t="shared" ref="AD2:AL2" si="0">Q2*0.8 +G2</f>
        <v>86</v>
      </c>
      <c r="AE2" s="7">
        <f t="shared" si="0"/>
        <v>88</v>
      </c>
      <c r="AF2" s="7">
        <f t="shared" si="0"/>
        <v>100</v>
      </c>
      <c r="AG2" s="7">
        <f t="shared" si="0"/>
        <v>84</v>
      </c>
      <c r="AH2" s="7">
        <f t="shared" si="0"/>
        <v>78</v>
      </c>
      <c r="AI2" s="7">
        <f t="shared" si="0"/>
        <v>60</v>
      </c>
      <c r="AJ2" s="7">
        <f t="shared" si="0"/>
        <v>84</v>
      </c>
      <c r="AK2" s="7">
        <f t="shared" si="0"/>
        <v>0</v>
      </c>
      <c r="AL2" s="7">
        <f t="shared" si="0"/>
        <v>100</v>
      </c>
      <c r="AM2" s="8">
        <f>IF($AB2&lt;3,ROUND(((SUM(AC2:AL2)-SMALL(AC2:AL2,1)-SMALL(AC2:AL2,2))/800*30),0),ROUND(((SUM(AC2:AL2)-SMALL(AC2:AL2,1)-SMALL(AC2:AL2,2))/800*30)-($AB2-2)*0.15*30/8,0))</f>
        <v>26</v>
      </c>
      <c r="AN2" s="8">
        <f>ROUND(Z2,0)</f>
        <v>9</v>
      </c>
      <c r="AO2" s="8">
        <v>0</v>
      </c>
      <c r="AP2" s="7">
        <f>ROUND(SUM(AM2:AO2),0)</f>
        <v>35</v>
      </c>
    </row>
    <row r="3" spans="1:42" x14ac:dyDescent="0.25">
      <c r="A3" s="7" t="str">
        <f>VLOOKUP(B3,indeks!$A$2:$B$200,2, FALSE)</f>
        <v>PS230042</v>
      </c>
      <c r="B3" s="7" t="s">
        <v>526</v>
      </c>
      <c r="C3" s="7" t="s">
        <v>92</v>
      </c>
      <c r="D3" s="7" t="s">
        <v>110</v>
      </c>
      <c r="E3" s="7" t="s">
        <v>111</v>
      </c>
      <c r="F3" s="8">
        <v>18</v>
      </c>
      <c r="G3" s="8">
        <v>20</v>
      </c>
      <c r="H3" s="8">
        <v>20</v>
      </c>
      <c r="I3" s="8">
        <v>20</v>
      </c>
      <c r="J3" s="8">
        <v>20</v>
      </c>
      <c r="K3" s="8">
        <v>20</v>
      </c>
      <c r="L3" s="8">
        <v>20</v>
      </c>
      <c r="M3" s="8">
        <v>20</v>
      </c>
      <c r="N3" s="8">
        <v>20</v>
      </c>
      <c r="O3" s="8">
        <v>20</v>
      </c>
      <c r="P3" s="7">
        <v>90</v>
      </c>
      <c r="Q3" s="7">
        <v>95</v>
      </c>
      <c r="R3" s="7">
        <v>100</v>
      </c>
      <c r="S3" s="7">
        <v>95</v>
      </c>
      <c r="T3" s="7">
        <v>70</v>
      </c>
      <c r="U3" s="7">
        <v>100</v>
      </c>
      <c r="V3" s="7">
        <v>85</v>
      </c>
      <c r="W3" s="7">
        <v>98</v>
      </c>
      <c r="X3" s="7">
        <v>100</v>
      </c>
      <c r="Y3" s="7">
        <v>100</v>
      </c>
      <c r="Z3" s="8">
        <v>10</v>
      </c>
      <c r="AA3" s="8">
        <v>95.37</v>
      </c>
      <c r="AB3" s="8">
        <f t="shared" ref="AB3:AB66" si="1">COUNTIF(P3:Y3,"")</f>
        <v>0</v>
      </c>
      <c r="AC3" s="7">
        <f>P3*0.8 +F3</f>
        <v>90</v>
      </c>
      <c r="AD3" s="7">
        <f t="shared" ref="AD3:AL4" si="2">Q3*0.8 +G3</f>
        <v>96</v>
      </c>
      <c r="AE3" s="7">
        <f t="shared" si="2"/>
        <v>100</v>
      </c>
      <c r="AF3" s="7">
        <f t="shared" si="2"/>
        <v>96</v>
      </c>
      <c r="AG3" s="7">
        <f t="shared" si="2"/>
        <v>76</v>
      </c>
      <c r="AH3" s="7">
        <f t="shared" si="2"/>
        <v>100</v>
      </c>
      <c r="AI3" s="7">
        <f t="shared" si="2"/>
        <v>88</v>
      </c>
      <c r="AJ3" s="7">
        <f t="shared" si="2"/>
        <v>98.4</v>
      </c>
      <c r="AK3" s="7">
        <f t="shared" si="2"/>
        <v>100</v>
      </c>
      <c r="AL3" s="7">
        <f t="shared" si="2"/>
        <v>100</v>
      </c>
      <c r="AM3" s="8">
        <f t="shared" ref="AM3:AM66" si="3">IF($AB3&lt;3,ROUND(((SUM(AC3:AL3)-SMALL(AC3:AL3,1)-SMALL(AC3:AL3,2))/800*30),0),ROUND(((SUM(AC3:AL3)-SMALL(AC3:AL3,1)-SMALL(AC3:AL3,2))/800*30)-($AB3-2)*0.15*30/8,0))</f>
        <v>29</v>
      </c>
      <c r="AN3" s="8">
        <f>ROUND(Z3,0)</f>
        <v>10</v>
      </c>
      <c r="AO3" s="8">
        <v>0</v>
      </c>
      <c r="AP3" s="7">
        <f t="shared" ref="AP3:AP66" si="4">ROUND(SUM(AM3:AO3),0)</f>
        <v>39</v>
      </c>
    </row>
    <row r="4" spans="1:42" x14ac:dyDescent="0.25">
      <c r="A4" s="7" t="str">
        <f>VLOOKUP(B4,indeks!$A$2:$B$200,2, FALSE)</f>
        <v>PS230058</v>
      </c>
      <c r="B4" s="7" t="s">
        <v>605</v>
      </c>
      <c r="C4" s="7" t="s">
        <v>92</v>
      </c>
      <c r="D4" s="7" t="s">
        <v>129</v>
      </c>
      <c r="E4" s="7" t="s">
        <v>130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7">
        <v>60</v>
      </c>
      <c r="Q4" s="7">
        <v>65</v>
      </c>
      <c r="R4" s="7">
        <v>95</v>
      </c>
      <c r="S4" s="7">
        <v>100</v>
      </c>
      <c r="T4" s="7">
        <v>85</v>
      </c>
      <c r="U4" s="7">
        <v>100</v>
      </c>
      <c r="V4" s="7">
        <v>65</v>
      </c>
      <c r="W4" s="7">
        <v>100</v>
      </c>
      <c r="X4" s="7">
        <v>75</v>
      </c>
      <c r="Y4" s="7">
        <v>99</v>
      </c>
      <c r="Z4" s="8">
        <v>3.33</v>
      </c>
      <c r="AA4" s="8">
        <v>86.56</v>
      </c>
      <c r="AB4" s="8">
        <f t="shared" si="1"/>
        <v>0</v>
      </c>
      <c r="AC4" s="7">
        <f>P4*0.8 +F4</f>
        <v>68</v>
      </c>
      <c r="AD4" s="7">
        <f t="shared" si="2"/>
        <v>72</v>
      </c>
      <c r="AE4" s="7">
        <f t="shared" si="2"/>
        <v>96</v>
      </c>
      <c r="AF4" s="7">
        <f t="shared" si="2"/>
        <v>100</v>
      </c>
      <c r="AG4" s="7">
        <f t="shared" si="2"/>
        <v>88</v>
      </c>
      <c r="AH4" s="7">
        <f t="shared" si="2"/>
        <v>100</v>
      </c>
      <c r="AI4" s="7">
        <f t="shared" si="2"/>
        <v>72</v>
      </c>
      <c r="AJ4" s="7">
        <f t="shared" si="2"/>
        <v>100</v>
      </c>
      <c r="AK4" s="7">
        <f t="shared" si="2"/>
        <v>80</v>
      </c>
      <c r="AL4" s="7">
        <f t="shared" si="2"/>
        <v>99.2</v>
      </c>
      <c r="AM4" s="8">
        <f t="shared" si="3"/>
        <v>28</v>
      </c>
      <c r="AN4" s="8">
        <f>ROUND(Z4,0)</f>
        <v>3</v>
      </c>
      <c r="AO4" s="8">
        <v>0</v>
      </c>
      <c r="AP4" s="7">
        <f t="shared" si="4"/>
        <v>31</v>
      </c>
    </row>
    <row r="5" spans="1:42" x14ac:dyDescent="0.25">
      <c r="A5" s="7" t="str">
        <f>VLOOKUP(B5,indeks!$A$2:$B$200,2, FALSE)</f>
        <v>PS230071</v>
      </c>
      <c r="B5" s="7" t="s">
        <v>545</v>
      </c>
      <c r="C5" s="7" t="s">
        <v>245</v>
      </c>
      <c r="D5" s="7" t="s">
        <v>246</v>
      </c>
      <c r="E5" s="7" t="s">
        <v>247</v>
      </c>
      <c r="G5" s="8">
        <v>18</v>
      </c>
      <c r="H5" s="8">
        <v>16</v>
      </c>
      <c r="I5" s="8">
        <v>20</v>
      </c>
      <c r="J5" s="8">
        <v>20</v>
      </c>
      <c r="L5" s="8">
        <v>16</v>
      </c>
      <c r="M5" s="8">
        <v>20</v>
      </c>
      <c r="N5" s="8">
        <v>20</v>
      </c>
      <c r="O5" s="8">
        <v>20</v>
      </c>
      <c r="AA5" s="8">
        <v>93.75</v>
      </c>
      <c r="AB5" s="8">
        <v>0</v>
      </c>
      <c r="AC5" s="7">
        <f>F5*5</f>
        <v>0</v>
      </c>
      <c r="AD5" s="7">
        <f t="shared" ref="AD5:AL5" si="5">G5*5</f>
        <v>90</v>
      </c>
      <c r="AE5" s="7">
        <f t="shared" si="5"/>
        <v>80</v>
      </c>
      <c r="AF5" s="7">
        <f t="shared" si="5"/>
        <v>100</v>
      </c>
      <c r="AG5" s="7">
        <f t="shared" si="5"/>
        <v>100</v>
      </c>
      <c r="AH5" s="7">
        <f t="shared" si="5"/>
        <v>0</v>
      </c>
      <c r="AI5" s="7">
        <f t="shared" si="5"/>
        <v>80</v>
      </c>
      <c r="AJ5" s="7">
        <f t="shared" si="5"/>
        <v>100</v>
      </c>
      <c r="AK5" s="7">
        <f t="shared" si="5"/>
        <v>100</v>
      </c>
      <c r="AL5" s="7">
        <f t="shared" si="5"/>
        <v>100</v>
      </c>
      <c r="AM5" s="8">
        <f t="shared" ref="AM5" si="6">ROUND(((SUM(AC5:AL5)-SMALL(AC5:AL5,1)-SMALL(AC5:AL5,2))/800*30),0)</f>
        <v>28</v>
      </c>
      <c r="AN5" s="8">
        <f>ROUND(AM5/30*10,0)</f>
        <v>9</v>
      </c>
      <c r="AO5" s="8">
        <v>0</v>
      </c>
      <c r="AP5" s="7">
        <f t="shared" si="4"/>
        <v>37</v>
      </c>
    </row>
    <row r="6" spans="1:42" x14ac:dyDescent="0.25">
      <c r="A6" s="7" t="str">
        <f>VLOOKUP(B6,indeks!$A$2:$B$200,2, FALSE)</f>
        <v>PS230075</v>
      </c>
      <c r="B6" s="7" t="s">
        <v>539</v>
      </c>
      <c r="C6" s="7" t="s">
        <v>199</v>
      </c>
      <c r="D6" s="7" t="s">
        <v>200</v>
      </c>
      <c r="E6" s="7" t="s">
        <v>201</v>
      </c>
      <c r="F6" s="8">
        <v>18</v>
      </c>
      <c r="G6" s="8">
        <v>20</v>
      </c>
      <c r="H6" s="8">
        <v>20</v>
      </c>
      <c r="I6" s="8">
        <v>20</v>
      </c>
      <c r="J6" s="8">
        <v>20</v>
      </c>
      <c r="K6" s="8">
        <v>20</v>
      </c>
      <c r="L6" s="8">
        <v>20</v>
      </c>
      <c r="M6" s="8">
        <v>20</v>
      </c>
      <c r="N6" s="8">
        <v>20</v>
      </c>
      <c r="O6" s="8">
        <v>20</v>
      </c>
      <c r="P6" s="7">
        <v>70</v>
      </c>
      <c r="Q6" s="7">
        <v>90</v>
      </c>
      <c r="R6" s="7">
        <v>90</v>
      </c>
      <c r="S6" s="7">
        <v>100</v>
      </c>
      <c r="T6" s="7">
        <v>95</v>
      </c>
      <c r="U6" s="7">
        <v>85</v>
      </c>
      <c r="V6" s="7">
        <v>75</v>
      </c>
      <c r="W6" s="7">
        <v>100</v>
      </c>
      <c r="X6" s="7">
        <v>75</v>
      </c>
      <c r="Y6" s="7">
        <v>89</v>
      </c>
      <c r="Z6" s="8">
        <v>7.5</v>
      </c>
      <c r="AA6" s="8">
        <v>88.8</v>
      </c>
      <c r="AB6" s="8">
        <f t="shared" si="1"/>
        <v>0</v>
      </c>
      <c r="AC6" s="7">
        <f t="shared" ref="AC6:AC33" si="7">P6*0.8 +F6</f>
        <v>74</v>
      </c>
      <c r="AD6" s="7">
        <f t="shared" ref="AD6:AD33" si="8">Q6*0.8 +G6</f>
        <v>92</v>
      </c>
      <c r="AE6" s="7">
        <f t="shared" ref="AE6:AE33" si="9">R6*0.8 +H6</f>
        <v>92</v>
      </c>
      <c r="AF6" s="7">
        <f t="shared" ref="AF6:AF33" si="10">S6*0.8 +I6</f>
        <v>100</v>
      </c>
      <c r="AG6" s="7">
        <f t="shared" ref="AG6:AG33" si="11">T6*0.8 +J6</f>
        <v>96</v>
      </c>
      <c r="AH6" s="7">
        <f t="shared" ref="AH6:AH33" si="12">U6*0.8 +K6</f>
        <v>88</v>
      </c>
      <c r="AI6" s="7">
        <f t="shared" ref="AI6:AI33" si="13">V6*0.8 +L6</f>
        <v>80</v>
      </c>
      <c r="AJ6" s="7">
        <f t="shared" ref="AJ6:AJ33" si="14">W6*0.8 +M6</f>
        <v>100</v>
      </c>
      <c r="AK6" s="7">
        <f t="shared" ref="AK6:AK33" si="15">X6*0.8 +N6</f>
        <v>80</v>
      </c>
      <c r="AL6" s="7">
        <f t="shared" ref="AL6:AL33" si="16">Y6*0.8 +O6</f>
        <v>91.2</v>
      </c>
      <c r="AM6" s="8">
        <f t="shared" si="3"/>
        <v>28</v>
      </c>
      <c r="AN6" s="8">
        <f t="shared" ref="AN6:AN37" si="17">ROUND(Z6,0)</f>
        <v>8</v>
      </c>
      <c r="AO6" s="8">
        <v>0</v>
      </c>
      <c r="AP6" s="7">
        <f t="shared" si="4"/>
        <v>36</v>
      </c>
    </row>
    <row r="7" spans="1:42" x14ac:dyDescent="0.25">
      <c r="A7" s="7" t="str">
        <f>VLOOKUP(B7,indeks!$A$2:$B$200,2, FALSE)</f>
        <v>PS230047</v>
      </c>
      <c r="B7" s="7" t="s">
        <v>520</v>
      </c>
      <c r="C7" s="7" t="s">
        <v>39</v>
      </c>
      <c r="D7" s="7" t="s">
        <v>40</v>
      </c>
      <c r="E7" s="7" t="s">
        <v>41</v>
      </c>
      <c r="F7" s="8">
        <v>20</v>
      </c>
      <c r="G7" s="8">
        <v>20</v>
      </c>
      <c r="H7" s="8">
        <v>20</v>
      </c>
      <c r="I7" s="8">
        <v>20</v>
      </c>
      <c r="J7" s="8">
        <v>20</v>
      </c>
      <c r="K7" s="8">
        <v>20</v>
      </c>
      <c r="L7" s="8">
        <v>20</v>
      </c>
      <c r="M7" s="8">
        <v>20</v>
      </c>
      <c r="N7" s="8">
        <v>20</v>
      </c>
      <c r="P7" s="7">
        <v>40</v>
      </c>
      <c r="Q7" s="7">
        <v>100</v>
      </c>
      <c r="R7" s="7">
        <v>100</v>
      </c>
      <c r="S7" s="7">
        <v>100</v>
      </c>
      <c r="T7" s="7">
        <v>100</v>
      </c>
      <c r="U7" s="7">
        <v>100</v>
      </c>
      <c r="V7" s="7">
        <v>80</v>
      </c>
      <c r="W7" s="7">
        <v>99</v>
      </c>
      <c r="X7" s="7">
        <v>80</v>
      </c>
      <c r="AA7" s="8">
        <v>90.65</v>
      </c>
      <c r="AB7" s="8">
        <f t="shared" si="1"/>
        <v>1</v>
      </c>
      <c r="AC7" s="7">
        <f t="shared" si="7"/>
        <v>52</v>
      </c>
      <c r="AD7" s="7">
        <f t="shared" si="8"/>
        <v>100</v>
      </c>
      <c r="AE7" s="7">
        <f t="shared" si="9"/>
        <v>100</v>
      </c>
      <c r="AF7" s="7">
        <f t="shared" si="10"/>
        <v>100</v>
      </c>
      <c r="AG7" s="7">
        <f t="shared" si="11"/>
        <v>100</v>
      </c>
      <c r="AH7" s="7">
        <f t="shared" si="12"/>
        <v>100</v>
      </c>
      <c r="AI7" s="7">
        <f t="shared" si="13"/>
        <v>84</v>
      </c>
      <c r="AJ7" s="7">
        <f t="shared" si="14"/>
        <v>99.2</v>
      </c>
      <c r="AK7" s="7">
        <f t="shared" si="15"/>
        <v>84</v>
      </c>
      <c r="AL7" s="7">
        <f t="shared" si="16"/>
        <v>0</v>
      </c>
      <c r="AM7" s="8">
        <f t="shared" si="3"/>
        <v>29</v>
      </c>
      <c r="AN7" s="8">
        <f t="shared" si="17"/>
        <v>0</v>
      </c>
      <c r="AO7" s="8">
        <v>0</v>
      </c>
      <c r="AP7" s="7">
        <f t="shared" si="4"/>
        <v>29</v>
      </c>
    </row>
    <row r="8" spans="1:42" x14ac:dyDescent="0.25">
      <c r="A8" s="7" t="str">
        <f>VLOOKUP(B8,indeks!$A$2:$B$200,2, FALSE)</f>
        <v>PS230081</v>
      </c>
      <c r="B8" s="7" t="s">
        <v>556</v>
      </c>
      <c r="C8" s="7" t="s">
        <v>184</v>
      </c>
      <c r="D8" s="7" t="s">
        <v>185</v>
      </c>
      <c r="E8" s="7" t="s">
        <v>186</v>
      </c>
      <c r="F8" s="8">
        <v>20</v>
      </c>
      <c r="G8" s="8">
        <v>20</v>
      </c>
      <c r="H8" s="8">
        <v>20</v>
      </c>
      <c r="I8" s="8">
        <v>20</v>
      </c>
      <c r="J8" s="8">
        <v>20</v>
      </c>
      <c r="K8" s="8">
        <v>20</v>
      </c>
      <c r="L8" s="8">
        <v>20</v>
      </c>
      <c r="M8" s="8">
        <v>20</v>
      </c>
      <c r="N8" s="8">
        <v>20</v>
      </c>
      <c r="O8" s="8">
        <v>20</v>
      </c>
      <c r="P8" s="7">
        <v>100</v>
      </c>
      <c r="Q8" s="7">
        <v>95</v>
      </c>
      <c r="R8" s="7">
        <v>100</v>
      </c>
      <c r="S8" s="7">
        <v>100</v>
      </c>
      <c r="T8" s="7">
        <v>100</v>
      </c>
      <c r="U8" s="7">
        <v>100</v>
      </c>
      <c r="V8" s="7">
        <v>95</v>
      </c>
      <c r="W8" s="7">
        <v>100</v>
      </c>
      <c r="X8" s="7">
        <v>100</v>
      </c>
      <c r="Y8" s="7">
        <v>100</v>
      </c>
      <c r="Z8" s="8">
        <v>10</v>
      </c>
      <c r="AA8" s="8">
        <v>97.46</v>
      </c>
      <c r="AB8" s="8">
        <f t="shared" si="1"/>
        <v>0</v>
      </c>
      <c r="AC8" s="7">
        <f t="shared" si="7"/>
        <v>100</v>
      </c>
      <c r="AD8" s="7">
        <f t="shared" si="8"/>
        <v>96</v>
      </c>
      <c r="AE8" s="7">
        <f t="shared" si="9"/>
        <v>100</v>
      </c>
      <c r="AF8" s="7">
        <f t="shared" si="10"/>
        <v>100</v>
      </c>
      <c r="AG8" s="7">
        <f t="shared" si="11"/>
        <v>100</v>
      </c>
      <c r="AH8" s="7">
        <f t="shared" si="12"/>
        <v>100</v>
      </c>
      <c r="AI8" s="7">
        <f t="shared" si="13"/>
        <v>96</v>
      </c>
      <c r="AJ8" s="7">
        <f t="shared" si="14"/>
        <v>100</v>
      </c>
      <c r="AK8" s="7">
        <f t="shared" si="15"/>
        <v>100</v>
      </c>
      <c r="AL8" s="7">
        <f t="shared" si="16"/>
        <v>100</v>
      </c>
      <c r="AM8" s="8">
        <f t="shared" si="3"/>
        <v>30</v>
      </c>
      <c r="AN8" s="8">
        <f t="shared" si="17"/>
        <v>10</v>
      </c>
      <c r="AO8" s="8">
        <v>1</v>
      </c>
      <c r="AP8" s="7">
        <f t="shared" si="4"/>
        <v>41</v>
      </c>
    </row>
    <row r="9" spans="1:42" x14ac:dyDescent="0.25">
      <c r="A9" s="7" t="str">
        <f>VLOOKUP(B9,indeks!$A$2:$B$200,2, FALSE)</f>
        <v>PS230057</v>
      </c>
      <c r="B9" s="7" t="s">
        <v>617</v>
      </c>
      <c r="C9" s="7" t="s">
        <v>196</v>
      </c>
      <c r="D9" s="7" t="s">
        <v>197</v>
      </c>
      <c r="E9" s="7" t="s">
        <v>198</v>
      </c>
      <c r="F9" s="8">
        <v>20</v>
      </c>
      <c r="G9" s="8">
        <v>20</v>
      </c>
      <c r="H9" s="8">
        <v>18</v>
      </c>
      <c r="I9" s="8">
        <v>20</v>
      </c>
      <c r="J9" s="8">
        <v>20</v>
      </c>
      <c r="L9" s="8">
        <v>20</v>
      </c>
      <c r="N9" s="8">
        <v>20</v>
      </c>
      <c r="O9" s="8">
        <v>14</v>
      </c>
      <c r="P9" s="7">
        <v>70</v>
      </c>
      <c r="Q9" s="7">
        <v>70</v>
      </c>
      <c r="R9" s="7">
        <v>80</v>
      </c>
      <c r="S9" s="7">
        <v>60</v>
      </c>
      <c r="T9" s="7">
        <v>90</v>
      </c>
      <c r="V9" s="7">
        <v>0</v>
      </c>
      <c r="X9" s="7">
        <v>65</v>
      </c>
      <c r="Y9" s="7">
        <v>89</v>
      </c>
      <c r="AA9" s="8">
        <v>70.42</v>
      </c>
      <c r="AB9" s="8">
        <f t="shared" si="1"/>
        <v>2</v>
      </c>
      <c r="AC9" s="7">
        <f t="shared" si="7"/>
        <v>76</v>
      </c>
      <c r="AD9" s="7">
        <f t="shared" si="8"/>
        <v>76</v>
      </c>
      <c r="AE9" s="7">
        <f t="shared" si="9"/>
        <v>82</v>
      </c>
      <c r="AF9" s="7">
        <f t="shared" si="10"/>
        <v>68</v>
      </c>
      <c r="AG9" s="7">
        <f t="shared" si="11"/>
        <v>92</v>
      </c>
      <c r="AH9" s="7">
        <f t="shared" si="12"/>
        <v>0</v>
      </c>
      <c r="AI9" s="7">
        <f t="shared" si="13"/>
        <v>20</v>
      </c>
      <c r="AJ9" s="7">
        <f t="shared" si="14"/>
        <v>0</v>
      </c>
      <c r="AK9" s="7">
        <f t="shared" si="15"/>
        <v>72</v>
      </c>
      <c r="AL9" s="7">
        <f t="shared" si="16"/>
        <v>85.2</v>
      </c>
      <c r="AM9" s="8">
        <f t="shared" si="3"/>
        <v>21</v>
      </c>
      <c r="AN9" s="8">
        <f t="shared" si="17"/>
        <v>0</v>
      </c>
      <c r="AO9" s="8">
        <v>0</v>
      </c>
      <c r="AP9" s="7">
        <f t="shared" si="4"/>
        <v>21</v>
      </c>
    </row>
    <row r="10" spans="1:42" x14ac:dyDescent="0.25">
      <c r="A10" s="7" t="str">
        <f>VLOOKUP(B10,indeks!$A$2:$B$200,2, FALSE)</f>
        <v>PS230103</v>
      </c>
      <c r="B10" s="7" t="s">
        <v>634</v>
      </c>
      <c r="C10" s="7" t="s">
        <v>196</v>
      </c>
      <c r="D10" s="7" t="s">
        <v>275</v>
      </c>
      <c r="E10" s="7" t="s">
        <v>276</v>
      </c>
      <c r="F10" s="8">
        <v>20</v>
      </c>
      <c r="G10" s="8">
        <v>20</v>
      </c>
      <c r="H10" s="8">
        <v>20</v>
      </c>
      <c r="I10" s="8">
        <v>20</v>
      </c>
      <c r="J10" s="8">
        <v>20</v>
      </c>
      <c r="K10" s="8">
        <v>18</v>
      </c>
      <c r="L10" s="8">
        <v>20</v>
      </c>
      <c r="M10" s="8">
        <v>20</v>
      </c>
      <c r="N10" s="8">
        <v>20</v>
      </c>
      <c r="O10" s="8">
        <v>20</v>
      </c>
      <c r="P10" s="7">
        <v>70</v>
      </c>
      <c r="Q10" s="7">
        <v>50</v>
      </c>
      <c r="R10" s="7">
        <v>80</v>
      </c>
      <c r="S10" s="7">
        <v>80</v>
      </c>
      <c r="T10" s="7">
        <v>70</v>
      </c>
      <c r="U10" s="7">
        <v>100</v>
      </c>
      <c r="V10" s="7">
        <v>30</v>
      </c>
      <c r="W10" s="7">
        <v>100</v>
      </c>
      <c r="X10" s="7">
        <v>95</v>
      </c>
      <c r="Y10" s="7">
        <v>100</v>
      </c>
      <c r="Z10" s="8">
        <v>1.67</v>
      </c>
      <c r="AA10" s="8">
        <v>80.55</v>
      </c>
      <c r="AB10" s="8">
        <f t="shared" si="1"/>
        <v>0</v>
      </c>
      <c r="AC10" s="7">
        <f t="shared" si="7"/>
        <v>76</v>
      </c>
      <c r="AD10" s="7">
        <f t="shared" si="8"/>
        <v>60</v>
      </c>
      <c r="AE10" s="7">
        <f t="shared" si="9"/>
        <v>84</v>
      </c>
      <c r="AF10" s="7">
        <f t="shared" si="10"/>
        <v>84</v>
      </c>
      <c r="AG10" s="7">
        <f t="shared" si="11"/>
        <v>76</v>
      </c>
      <c r="AH10" s="7">
        <f t="shared" si="12"/>
        <v>98</v>
      </c>
      <c r="AI10" s="7">
        <f t="shared" si="13"/>
        <v>44</v>
      </c>
      <c r="AJ10" s="7">
        <f t="shared" si="14"/>
        <v>100</v>
      </c>
      <c r="AK10" s="7">
        <f t="shared" si="15"/>
        <v>96</v>
      </c>
      <c r="AL10" s="7">
        <f t="shared" si="16"/>
        <v>100</v>
      </c>
      <c r="AM10" s="8">
        <f t="shared" si="3"/>
        <v>27</v>
      </c>
      <c r="AN10" s="8">
        <f t="shared" si="17"/>
        <v>2</v>
      </c>
      <c r="AO10" s="8">
        <v>1</v>
      </c>
      <c r="AP10" s="7">
        <f t="shared" si="4"/>
        <v>30</v>
      </c>
    </row>
    <row r="11" spans="1:42" x14ac:dyDescent="0.25">
      <c r="A11" s="7" t="str">
        <f>VLOOKUP(B11,indeks!$A$2:$B$200,2, FALSE)</f>
        <v>PS230077</v>
      </c>
      <c r="B11" s="7" t="s">
        <v>590</v>
      </c>
      <c r="C11" s="7" t="s">
        <v>313</v>
      </c>
      <c r="D11" s="7" t="s">
        <v>314</v>
      </c>
      <c r="E11" s="7" t="s">
        <v>315</v>
      </c>
      <c r="F11" s="8">
        <v>20</v>
      </c>
      <c r="G11" s="8">
        <v>18</v>
      </c>
      <c r="H11" s="8">
        <v>20</v>
      </c>
      <c r="I11" s="8">
        <v>20</v>
      </c>
      <c r="J11" s="8">
        <v>20</v>
      </c>
      <c r="K11" s="8">
        <v>20</v>
      </c>
      <c r="L11" s="8">
        <v>20</v>
      </c>
      <c r="P11" s="7">
        <v>80</v>
      </c>
      <c r="Q11" s="7">
        <v>85</v>
      </c>
      <c r="R11" s="7">
        <v>85</v>
      </c>
      <c r="S11" s="7">
        <v>90</v>
      </c>
      <c r="T11" s="7">
        <v>90</v>
      </c>
      <c r="U11" s="7">
        <v>80</v>
      </c>
      <c r="V11" s="7">
        <v>40</v>
      </c>
      <c r="Y11" s="7">
        <v>96</v>
      </c>
      <c r="Z11" s="8">
        <v>5</v>
      </c>
      <c r="AA11" s="8">
        <v>83.05</v>
      </c>
      <c r="AB11" s="8">
        <f t="shared" si="1"/>
        <v>2</v>
      </c>
      <c r="AC11" s="7">
        <f t="shared" si="7"/>
        <v>84</v>
      </c>
      <c r="AD11" s="7">
        <f t="shared" si="8"/>
        <v>86</v>
      </c>
      <c r="AE11" s="7">
        <f t="shared" si="9"/>
        <v>88</v>
      </c>
      <c r="AF11" s="7">
        <f t="shared" si="10"/>
        <v>92</v>
      </c>
      <c r="AG11" s="7">
        <f t="shared" si="11"/>
        <v>92</v>
      </c>
      <c r="AH11" s="7">
        <f t="shared" si="12"/>
        <v>84</v>
      </c>
      <c r="AI11" s="7">
        <f t="shared" si="13"/>
        <v>52</v>
      </c>
      <c r="AJ11" s="7">
        <f t="shared" si="14"/>
        <v>0</v>
      </c>
      <c r="AK11" s="7">
        <f t="shared" si="15"/>
        <v>0</v>
      </c>
      <c r="AL11" s="7">
        <f t="shared" si="16"/>
        <v>76.800000000000011</v>
      </c>
      <c r="AM11" s="8">
        <f t="shared" si="3"/>
        <v>25</v>
      </c>
      <c r="AN11" s="8">
        <f t="shared" si="17"/>
        <v>5</v>
      </c>
      <c r="AO11" s="8">
        <v>1</v>
      </c>
      <c r="AP11" s="7">
        <f t="shared" si="4"/>
        <v>31</v>
      </c>
    </row>
    <row r="12" spans="1:42" x14ac:dyDescent="0.25">
      <c r="A12" s="7" t="str">
        <f>VLOOKUP(B12,indeks!$A$2:$B$200,2, FALSE)</f>
        <v>PS230026</v>
      </c>
      <c r="B12" s="7" t="s">
        <v>559</v>
      </c>
      <c r="C12" s="7" t="s">
        <v>289</v>
      </c>
      <c r="D12" s="7" t="s">
        <v>290</v>
      </c>
      <c r="E12" s="7" t="s">
        <v>291</v>
      </c>
      <c r="F12" s="8">
        <v>20</v>
      </c>
      <c r="G12" s="8">
        <v>20</v>
      </c>
      <c r="H12" s="8">
        <v>20</v>
      </c>
      <c r="I12" s="8">
        <v>17</v>
      </c>
      <c r="J12" s="8">
        <v>20</v>
      </c>
      <c r="K12" s="8">
        <v>20</v>
      </c>
      <c r="L12" s="8">
        <v>18</v>
      </c>
      <c r="M12" s="8">
        <v>17</v>
      </c>
      <c r="N12" s="8">
        <v>20</v>
      </c>
      <c r="O12" s="8">
        <v>17</v>
      </c>
      <c r="P12" s="7">
        <v>80</v>
      </c>
      <c r="Q12" s="7">
        <v>90</v>
      </c>
      <c r="R12" s="7">
        <v>90</v>
      </c>
      <c r="S12" s="7">
        <v>90</v>
      </c>
      <c r="T12" s="7">
        <v>95</v>
      </c>
      <c r="U12" s="7">
        <v>100</v>
      </c>
      <c r="V12" s="7">
        <v>75</v>
      </c>
      <c r="W12" s="7">
        <v>89</v>
      </c>
      <c r="X12" s="7">
        <v>55</v>
      </c>
      <c r="Y12" s="7">
        <v>88</v>
      </c>
      <c r="Z12" s="8">
        <v>10</v>
      </c>
      <c r="AA12" s="8">
        <v>80.37</v>
      </c>
      <c r="AB12" s="8">
        <f t="shared" si="1"/>
        <v>0</v>
      </c>
      <c r="AC12" s="7">
        <f t="shared" si="7"/>
        <v>84</v>
      </c>
      <c r="AD12" s="7">
        <f t="shared" si="8"/>
        <v>92</v>
      </c>
      <c r="AE12" s="7">
        <f t="shared" si="9"/>
        <v>92</v>
      </c>
      <c r="AF12" s="7">
        <f t="shared" si="10"/>
        <v>89</v>
      </c>
      <c r="AG12" s="7">
        <f t="shared" si="11"/>
        <v>96</v>
      </c>
      <c r="AH12" s="7">
        <f t="shared" si="12"/>
        <v>100</v>
      </c>
      <c r="AI12" s="7">
        <f t="shared" si="13"/>
        <v>78</v>
      </c>
      <c r="AJ12" s="7">
        <f t="shared" si="14"/>
        <v>88.2</v>
      </c>
      <c r="AK12" s="7">
        <f t="shared" si="15"/>
        <v>64</v>
      </c>
      <c r="AL12" s="7">
        <f t="shared" si="16"/>
        <v>87.4</v>
      </c>
      <c r="AM12" s="8">
        <f t="shared" si="3"/>
        <v>27</v>
      </c>
      <c r="AN12" s="8">
        <f t="shared" si="17"/>
        <v>10</v>
      </c>
      <c r="AO12" s="8">
        <v>1</v>
      </c>
      <c r="AP12" s="7">
        <f t="shared" si="4"/>
        <v>38</v>
      </c>
    </row>
    <row r="13" spans="1:42" x14ac:dyDescent="0.25">
      <c r="A13" s="7" t="str">
        <f>VLOOKUP(B13,indeks!$A$2:$B$200,2, FALSE)</f>
        <v>PS230079</v>
      </c>
      <c r="B13" s="7" t="s">
        <v>601</v>
      </c>
      <c r="C13" s="7" t="s">
        <v>101</v>
      </c>
      <c r="D13" s="7" t="s">
        <v>102</v>
      </c>
      <c r="E13" s="7" t="s">
        <v>103</v>
      </c>
      <c r="F13" s="8">
        <v>16</v>
      </c>
      <c r="G13" s="8">
        <v>20</v>
      </c>
      <c r="H13" s="8">
        <v>20</v>
      </c>
      <c r="I13" s="8">
        <v>20</v>
      </c>
      <c r="K13" s="8">
        <v>20</v>
      </c>
      <c r="L13" s="8">
        <v>20</v>
      </c>
      <c r="M13" s="8">
        <v>20</v>
      </c>
      <c r="N13" s="8">
        <v>20</v>
      </c>
      <c r="O13" s="8">
        <v>20</v>
      </c>
      <c r="P13" s="7">
        <v>80</v>
      </c>
      <c r="Q13" s="7">
        <v>65</v>
      </c>
      <c r="R13" s="7">
        <v>90</v>
      </c>
      <c r="S13" s="7">
        <v>95</v>
      </c>
      <c r="U13" s="7">
        <v>100</v>
      </c>
      <c r="V13" s="7">
        <v>70</v>
      </c>
      <c r="W13" s="7">
        <v>98</v>
      </c>
      <c r="X13" s="7">
        <v>90</v>
      </c>
      <c r="Y13" s="7">
        <v>100</v>
      </c>
      <c r="Z13" s="8">
        <v>3.75</v>
      </c>
      <c r="AA13" s="8">
        <v>84.76</v>
      </c>
      <c r="AB13" s="8">
        <f t="shared" si="1"/>
        <v>1</v>
      </c>
      <c r="AC13" s="7">
        <f t="shared" si="7"/>
        <v>80</v>
      </c>
      <c r="AD13" s="7">
        <f t="shared" si="8"/>
        <v>72</v>
      </c>
      <c r="AE13" s="7">
        <f t="shared" si="9"/>
        <v>92</v>
      </c>
      <c r="AF13" s="7">
        <f t="shared" si="10"/>
        <v>96</v>
      </c>
      <c r="AG13" s="7">
        <f t="shared" si="11"/>
        <v>0</v>
      </c>
      <c r="AH13" s="7">
        <f t="shared" si="12"/>
        <v>100</v>
      </c>
      <c r="AI13" s="7">
        <f t="shared" si="13"/>
        <v>76</v>
      </c>
      <c r="AJ13" s="7">
        <f t="shared" si="14"/>
        <v>98.4</v>
      </c>
      <c r="AK13" s="7">
        <f t="shared" si="15"/>
        <v>92</v>
      </c>
      <c r="AL13" s="7">
        <f t="shared" si="16"/>
        <v>100</v>
      </c>
      <c r="AM13" s="8">
        <f t="shared" si="3"/>
        <v>28</v>
      </c>
      <c r="AN13" s="8">
        <f t="shared" si="17"/>
        <v>4</v>
      </c>
      <c r="AO13" s="8">
        <v>1</v>
      </c>
      <c r="AP13" s="7">
        <f t="shared" si="4"/>
        <v>33</v>
      </c>
    </row>
    <row r="14" spans="1:42" x14ac:dyDescent="0.25">
      <c r="A14" s="7" t="str">
        <f>VLOOKUP(B14,indeks!$A$2:$B$200,2, FALSE)</f>
        <v>PS230085</v>
      </c>
      <c r="B14" s="7" t="s">
        <v>532</v>
      </c>
      <c r="C14" s="7" t="s">
        <v>150</v>
      </c>
      <c r="D14" s="7" t="s">
        <v>151</v>
      </c>
      <c r="E14" s="7" t="s">
        <v>152</v>
      </c>
      <c r="G14" s="8">
        <v>16</v>
      </c>
      <c r="H14" s="8">
        <v>20</v>
      </c>
      <c r="I14" s="8">
        <v>17</v>
      </c>
      <c r="J14" s="8">
        <v>14</v>
      </c>
      <c r="L14" s="8">
        <v>20</v>
      </c>
      <c r="M14" s="8">
        <v>17</v>
      </c>
      <c r="N14" s="8">
        <v>20</v>
      </c>
      <c r="O14" s="8">
        <v>20</v>
      </c>
      <c r="Q14" s="7">
        <v>10</v>
      </c>
      <c r="R14" s="7">
        <v>10</v>
      </c>
      <c r="S14" s="7">
        <v>20</v>
      </c>
      <c r="T14" s="7">
        <v>25</v>
      </c>
      <c r="V14" s="7">
        <v>10</v>
      </c>
      <c r="X14" s="7">
        <v>10</v>
      </c>
      <c r="Y14" s="7">
        <v>30</v>
      </c>
      <c r="AA14" s="8">
        <v>30.12</v>
      </c>
      <c r="AB14" s="8">
        <f t="shared" si="1"/>
        <v>3</v>
      </c>
      <c r="AC14" s="7">
        <f t="shared" si="7"/>
        <v>0</v>
      </c>
      <c r="AD14" s="7">
        <f t="shared" si="8"/>
        <v>24</v>
      </c>
      <c r="AE14" s="7">
        <f t="shared" si="9"/>
        <v>28</v>
      </c>
      <c r="AF14" s="7">
        <f t="shared" si="10"/>
        <v>33</v>
      </c>
      <c r="AG14" s="7">
        <f t="shared" si="11"/>
        <v>34</v>
      </c>
      <c r="AH14" s="7">
        <f t="shared" si="12"/>
        <v>0</v>
      </c>
      <c r="AI14" s="7">
        <f t="shared" si="13"/>
        <v>28</v>
      </c>
      <c r="AJ14" s="7">
        <f t="shared" si="14"/>
        <v>17</v>
      </c>
      <c r="AK14" s="7">
        <f t="shared" si="15"/>
        <v>28</v>
      </c>
      <c r="AL14" s="7">
        <f t="shared" si="16"/>
        <v>44</v>
      </c>
      <c r="AM14" s="8">
        <f t="shared" si="3"/>
        <v>8</v>
      </c>
      <c r="AN14" s="8">
        <f t="shared" si="17"/>
        <v>0</v>
      </c>
      <c r="AO14" s="8">
        <v>0</v>
      </c>
      <c r="AP14" s="7">
        <f t="shared" si="4"/>
        <v>8</v>
      </c>
    </row>
    <row r="15" spans="1:42" x14ac:dyDescent="0.25">
      <c r="A15" s="7" t="str">
        <f>VLOOKUP(B15,indeks!$A$2:$B$200,2, FALSE)</f>
        <v>PS230094</v>
      </c>
      <c r="B15" s="7" t="s">
        <v>585</v>
      </c>
      <c r="C15" s="7" t="s">
        <v>33</v>
      </c>
      <c r="D15" s="7" t="s">
        <v>34</v>
      </c>
      <c r="E15" s="7" t="s">
        <v>35</v>
      </c>
      <c r="F15" s="8">
        <v>18</v>
      </c>
      <c r="G15" s="8">
        <v>20</v>
      </c>
      <c r="H15" s="8">
        <v>20</v>
      </c>
      <c r="I15" s="8">
        <v>20</v>
      </c>
      <c r="J15" s="8">
        <v>20</v>
      </c>
      <c r="K15" s="8">
        <v>20</v>
      </c>
      <c r="L15" s="8">
        <v>20</v>
      </c>
      <c r="M15" s="8">
        <v>20</v>
      </c>
      <c r="N15" s="8">
        <v>20</v>
      </c>
      <c r="P15" s="7">
        <v>70</v>
      </c>
      <c r="Q15" s="7">
        <v>80</v>
      </c>
      <c r="R15" s="7">
        <v>90</v>
      </c>
      <c r="S15" s="7">
        <v>90</v>
      </c>
      <c r="T15" s="7">
        <v>80</v>
      </c>
      <c r="U15" s="7">
        <v>25</v>
      </c>
      <c r="V15" s="7">
        <v>40</v>
      </c>
      <c r="W15" s="7">
        <v>79</v>
      </c>
      <c r="X15" s="7">
        <v>65</v>
      </c>
      <c r="Z15" s="8">
        <v>1.67</v>
      </c>
      <c r="AA15" s="8">
        <v>73.27</v>
      </c>
      <c r="AB15" s="8">
        <f t="shared" si="1"/>
        <v>1</v>
      </c>
      <c r="AC15" s="7">
        <f t="shared" si="7"/>
        <v>74</v>
      </c>
      <c r="AD15" s="7">
        <f t="shared" si="8"/>
        <v>84</v>
      </c>
      <c r="AE15" s="7">
        <f t="shared" si="9"/>
        <v>92</v>
      </c>
      <c r="AF15" s="7">
        <f t="shared" si="10"/>
        <v>92</v>
      </c>
      <c r="AG15" s="7">
        <f t="shared" si="11"/>
        <v>84</v>
      </c>
      <c r="AH15" s="7">
        <f t="shared" si="12"/>
        <v>40</v>
      </c>
      <c r="AI15" s="7">
        <f t="shared" si="13"/>
        <v>52</v>
      </c>
      <c r="AJ15" s="7">
        <f t="shared" si="14"/>
        <v>83.2</v>
      </c>
      <c r="AK15" s="7">
        <f t="shared" si="15"/>
        <v>72</v>
      </c>
      <c r="AL15" s="7">
        <f t="shared" si="16"/>
        <v>0</v>
      </c>
      <c r="AM15" s="8">
        <f t="shared" si="3"/>
        <v>24</v>
      </c>
      <c r="AN15" s="8">
        <f t="shared" si="17"/>
        <v>2</v>
      </c>
      <c r="AO15" s="8">
        <v>0</v>
      </c>
      <c r="AP15" s="7">
        <f t="shared" si="4"/>
        <v>26</v>
      </c>
    </row>
    <row r="16" spans="1:42" x14ac:dyDescent="0.25">
      <c r="A16" s="7" t="str">
        <f>VLOOKUP(B16,indeks!$A$2:$B$200,2, FALSE)</f>
        <v>PS230041</v>
      </c>
      <c r="B16" s="7" t="s">
        <v>612</v>
      </c>
      <c r="C16" s="7" t="s">
        <v>165</v>
      </c>
      <c r="D16" s="7" t="s">
        <v>166</v>
      </c>
      <c r="E16" s="7" t="s">
        <v>167</v>
      </c>
      <c r="F16" s="8">
        <v>16</v>
      </c>
      <c r="G16" s="8">
        <v>12</v>
      </c>
      <c r="H16" s="8">
        <v>20</v>
      </c>
      <c r="I16" s="8">
        <v>14</v>
      </c>
      <c r="K16" s="8">
        <v>15</v>
      </c>
      <c r="L16" s="8">
        <v>20</v>
      </c>
      <c r="M16" s="8">
        <v>20</v>
      </c>
      <c r="N16" s="8">
        <v>16</v>
      </c>
      <c r="O16" s="8">
        <v>14</v>
      </c>
      <c r="P16" s="7">
        <v>75</v>
      </c>
      <c r="Q16" s="7">
        <v>90</v>
      </c>
      <c r="R16" s="7">
        <v>55</v>
      </c>
      <c r="S16" s="7">
        <v>70</v>
      </c>
      <c r="U16" s="7">
        <v>75</v>
      </c>
      <c r="V16" s="7">
        <v>50</v>
      </c>
      <c r="W16" s="7">
        <v>94</v>
      </c>
      <c r="X16" s="7">
        <v>80</v>
      </c>
      <c r="Y16" s="7">
        <v>80</v>
      </c>
      <c r="Z16" s="8">
        <v>6.67</v>
      </c>
      <c r="AA16" s="8">
        <v>69.13</v>
      </c>
      <c r="AB16" s="8">
        <f t="shared" si="1"/>
        <v>1</v>
      </c>
      <c r="AC16" s="7">
        <f t="shared" si="7"/>
        <v>76</v>
      </c>
      <c r="AD16" s="7">
        <f t="shared" si="8"/>
        <v>84</v>
      </c>
      <c r="AE16" s="7">
        <f t="shared" si="9"/>
        <v>64</v>
      </c>
      <c r="AF16" s="7">
        <f t="shared" si="10"/>
        <v>70</v>
      </c>
      <c r="AG16" s="7">
        <f t="shared" si="11"/>
        <v>0</v>
      </c>
      <c r="AH16" s="7">
        <f t="shared" si="12"/>
        <v>75</v>
      </c>
      <c r="AI16" s="7">
        <f t="shared" si="13"/>
        <v>60</v>
      </c>
      <c r="AJ16" s="7">
        <f t="shared" si="14"/>
        <v>95.2</v>
      </c>
      <c r="AK16" s="7">
        <f t="shared" si="15"/>
        <v>80</v>
      </c>
      <c r="AL16" s="7">
        <f t="shared" si="16"/>
        <v>78</v>
      </c>
      <c r="AM16" s="8">
        <f t="shared" si="3"/>
        <v>23</v>
      </c>
      <c r="AN16" s="8">
        <f t="shared" si="17"/>
        <v>7</v>
      </c>
      <c r="AO16" s="8">
        <v>0</v>
      </c>
      <c r="AP16" s="7">
        <f t="shared" si="4"/>
        <v>30</v>
      </c>
    </row>
    <row r="17" spans="1:42" x14ac:dyDescent="0.25">
      <c r="A17" s="7" t="str">
        <f>VLOOKUP(B17,indeks!$A$2:$B$200,2, FALSE)</f>
        <v>PS230106</v>
      </c>
      <c r="B17" s="7" t="s">
        <v>534</v>
      </c>
      <c r="C17" s="7" t="s">
        <v>162</v>
      </c>
      <c r="D17" s="7" t="s">
        <v>163</v>
      </c>
      <c r="E17" s="7" t="s">
        <v>164</v>
      </c>
      <c r="F17" s="8">
        <v>20</v>
      </c>
      <c r="G17" s="8">
        <v>20</v>
      </c>
      <c r="H17" s="8">
        <v>20</v>
      </c>
      <c r="I17" s="8">
        <v>20</v>
      </c>
      <c r="J17" s="8">
        <v>20</v>
      </c>
      <c r="K17" s="8">
        <v>20</v>
      </c>
      <c r="L17" s="8">
        <v>20</v>
      </c>
      <c r="M17" s="8">
        <v>20</v>
      </c>
      <c r="N17" s="8">
        <v>20</v>
      </c>
      <c r="O17" s="8">
        <v>20</v>
      </c>
      <c r="P17" s="7">
        <v>60</v>
      </c>
      <c r="Q17" s="7">
        <v>70</v>
      </c>
      <c r="R17" s="7">
        <v>90</v>
      </c>
      <c r="S17" s="7">
        <v>100</v>
      </c>
      <c r="T17" s="7">
        <v>60</v>
      </c>
      <c r="U17" s="7">
        <v>90</v>
      </c>
      <c r="V17" s="7">
        <v>10</v>
      </c>
      <c r="W17" s="7">
        <v>79</v>
      </c>
      <c r="X17" s="7">
        <v>60</v>
      </c>
      <c r="Y17" s="7">
        <v>60</v>
      </c>
      <c r="AA17" s="8">
        <v>66.61</v>
      </c>
      <c r="AB17" s="8">
        <f t="shared" si="1"/>
        <v>0</v>
      </c>
      <c r="AC17" s="7">
        <f t="shared" si="7"/>
        <v>68</v>
      </c>
      <c r="AD17" s="7">
        <f t="shared" si="8"/>
        <v>76</v>
      </c>
      <c r="AE17" s="7">
        <f t="shared" si="9"/>
        <v>92</v>
      </c>
      <c r="AF17" s="7">
        <f t="shared" si="10"/>
        <v>100</v>
      </c>
      <c r="AG17" s="7">
        <f t="shared" si="11"/>
        <v>68</v>
      </c>
      <c r="AH17" s="7">
        <f t="shared" si="12"/>
        <v>92</v>
      </c>
      <c r="AI17" s="7">
        <f t="shared" si="13"/>
        <v>28</v>
      </c>
      <c r="AJ17" s="7">
        <f t="shared" si="14"/>
        <v>83.2</v>
      </c>
      <c r="AK17" s="7">
        <f t="shared" si="15"/>
        <v>68</v>
      </c>
      <c r="AL17" s="7">
        <f t="shared" si="16"/>
        <v>68</v>
      </c>
      <c r="AM17" s="8">
        <f t="shared" si="3"/>
        <v>24</v>
      </c>
      <c r="AN17" s="8">
        <f t="shared" si="17"/>
        <v>0</v>
      </c>
      <c r="AO17" s="8">
        <v>0</v>
      </c>
      <c r="AP17" s="7">
        <f t="shared" si="4"/>
        <v>24</v>
      </c>
    </row>
    <row r="18" spans="1:42" x14ac:dyDescent="0.25">
      <c r="A18" s="7" t="str">
        <f>VLOOKUP(B18,indeks!$A$2:$B$200,2, FALSE)</f>
        <v>PS230100</v>
      </c>
      <c r="B18" s="7" t="s">
        <v>564</v>
      </c>
      <c r="C18" s="7" t="s">
        <v>162</v>
      </c>
      <c r="D18" s="7" t="s">
        <v>311</v>
      </c>
      <c r="E18" s="7" t="s">
        <v>312</v>
      </c>
      <c r="F18" s="8">
        <v>20</v>
      </c>
      <c r="G18" s="8">
        <v>20</v>
      </c>
      <c r="H18" s="8">
        <v>20</v>
      </c>
      <c r="I18" s="8">
        <v>20</v>
      </c>
      <c r="K18" s="8">
        <v>20</v>
      </c>
      <c r="L18" s="8">
        <v>16</v>
      </c>
      <c r="M18" s="8">
        <v>20</v>
      </c>
      <c r="N18" s="8">
        <v>20</v>
      </c>
      <c r="O18" s="8">
        <v>20</v>
      </c>
      <c r="P18" s="7">
        <v>90</v>
      </c>
      <c r="Q18" s="7">
        <v>90</v>
      </c>
      <c r="R18" s="7">
        <v>90</v>
      </c>
      <c r="S18" s="7">
        <v>80</v>
      </c>
      <c r="U18" s="7">
        <v>100</v>
      </c>
      <c r="V18" s="7">
        <v>100</v>
      </c>
      <c r="W18" s="7">
        <v>90</v>
      </c>
      <c r="X18" s="7">
        <v>70</v>
      </c>
      <c r="Y18" s="7">
        <v>100</v>
      </c>
      <c r="Z18" s="8">
        <v>8.33</v>
      </c>
      <c r="AA18" s="8">
        <v>80.89</v>
      </c>
      <c r="AB18" s="8">
        <f t="shared" si="1"/>
        <v>1</v>
      </c>
      <c r="AC18" s="7">
        <f t="shared" si="7"/>
        <v>92</v>
      </c>
      <c r="AD18" s="7">
        <f t="shared" si="8"/>
        <v>92</v>
      </c>
      <c r="AE18" s="7">
        <f t="shared" si="9"/>
        <v>92</v>
      </c>
      <c r="AF18" s="7">
        <f t="shared" si="10"/>
        <v>84</v>
      </c>
      <c r="AG18" s="7">
        <f t="shared" si="11"/>
        <v>0</v>
      </c>
      <c r="AH18" s="7">
        <f t="shared" si="12"/>
        <v>100</v>
      </c>
      <c r="AI18" s="7">
        <f t="shared" si="13"/>
        <v>96</v>
      </c>
      <c r="AJ18" s="7">
        <f t="shared" si="14"/>
        <v>92</v>
      </c>
      <c r="AK18" s="7">
        <f t="shared" si="15"/>
        <v>76</v>
      </c>
      <c r="AL18" s="7">
        <f t="shared" si="16"/>
        <v>100</v>
      </c>
      <c r="AM18" s="8">
        <f t="shared" si="3"/>
        <v>28</v>
      </c>
      <c r="AN18" s="8">
        <f t="shared" si="17"/>
        <v>8</v>
      </c>
      <c r="AO18" s="8">
        <v>1</v>
      </c>
      <c r="AP18" s="7">
        <f t="shared" si="4"/>
        <v>37</v>
      </c>
    </row>
    <row r="19" spans="1:42" x14ac:dyDescent="0.25">
      <c r="A19" s="7" t="str">
        <f>VLOOKUP(B19,indeks!$A$2:$B$200,2, FALSE)</f>
        <v>PS230054</v>
      </c>
      <c r="B19" s="7" t="s">
        <v>552</v>
      </c>
      <c r="C19" s="7" t="s">
        <v>324</v>
      </c>
      <c r="D19" s="7" t="s">
        <v>325</v>
      </c>
      <c r="E19" s="7" t="s">
        <v>326</v>
      </c>
      <c r="F19" s="8">
        <v>20</v>
      </c>
      <c r="G19" s="8">
        <v>20</v>
      </c>
      <c r="H19" s="8">
        <v>20</v>
      </c>
      <c r="I19" s="8">
        <v>20</v>
      </c>
      <c r="J19" s="8">
        <v>20</v>
      </c>
      <c r="K19" s="8">
        <v>20</v>
      </c>
      <c r="M19" s="8">
        <v>20</v>
      </c>
      <c r="N19" s="8">
        <v>20</v>
      </c>
      <c r="O19" s="8">
        <v>20</v>
      </c>
      <c r="P19" s="7">
        <v>85</v>
      </c>
      <c r="Q19" s="7">
        <v>100</v>
      </c>
      <c r="R19" s="7">
        <v>95</v>
      </c>
      <c r="S19" s="7">
        <v>100</v>
      </c>
      <c r="T19" s="7">
        <v>100</v>
      </c>
      <c r="U19" s="7">
        <v>100</v>
      </c>
      <c r="W19" s="7">
        <v>99</v>
      </c>
      <c r="X19" s="7">
        <v>75</v>
      </c>
      <c r="Y19" s="7">
        <v>100</v>
      </c>
      <c r="Z19" s="8">
        <v>10</v>
      </c>
      <c r="AA19" s="8">
        <v>92.4</v>
      </c>
      <c r="AB19" s="8">
        <f t="shared" si="1"/>
        <v>1</v>
      </c>
      <c r="AC19" s="7">
        <f t="shared" si="7"/>
        <v>88</v>
      </c>
      <c r="AD19" s="7">
        <f t="shared" si="8"/>
        <v>100</v>
      </c>
      <c r="AE19" s="7">
        <f t="shared" si="9"/>
        <v>96</v>
      </c>
      <c r="AF19" s="7">
        <f t="shared" si="10"/>
        <v>100</v>
      </c>
      <c r="AG19" s="7">
        <f t="shared" si="11"/>
        <v>100</v>
      </c>
      <c r="AH19" s="7">
        <f t="shared" si="12"/>
        <v>100</v>
      </c>
      <c r="AI19" s="7">
        <f t="shared" si="13"/>
        <v>0</v>
      </c>
      <c r="AJ19" s="7">
        <f t="shared" si="14"/>
        <v>99.2</v>
      </c>
      <c r="AK19" s="7">
        <f t="shared" si="15"/>
        <v>80</v>
      </c>
      <c r="AL19" s="7">
        <f t="shared" si="16"/>
        <v>100</v>
      </c>
      <c r="AM19" s="8">
        <f t="shared" si="3"/>
        <v>29</v>
      </c>
      <c r="AN19" s="8">
        <f t="shared" si="17"/>
        <v>10</v>
      </c>
      <c r="AO19" s="8">
        <v>1</v>
      </c>
      <c r="AP19" s="7">
        <f t="shared" si="4"/>
        <v>40</v>
      </c>
    </row>
    <row r="20" spans="1:42" x14ac:dyDescent="0.25">
      <c r="A20" s="7" t="str">
        <f>VLOOKUP(B20,indeks!$A$2:$B$200,2, FALSE)</f>
        <v>PS230039</v>
      </c>
      <c r="B20" s="7" t="s">
        <v>584</v>
      </c>
      <c r="C20" s="7" t="s">
        <v>27</v>
      </c>
      <c r="D20" s="7" t="s">
        <v>28</v>
      </c>
      <c r="E20" s="7" t="s">
        <v>29</v>
      </c>
      <c r="F20" s="8">
        <v>20</v>
      </c>
      <c r="G20" s="8">
        <v>20</v>
      </c>
      <c r="H20" s="8">
        <v>20</v>
      </c>
      <c r="I20" s="8">
        <v>20</v>
      </c>
      <c r="J20" s="8">
        <v>20</v>
      </c>
      <c r="K20" s="8">
        <v>18</v>
      </c>
      <c r="M20" s="8">
        <v>20</v>
      </c>
      <c r="N20" s="8">
        <v>20</v>
      </c>
      <c r="O20" s="8">
        <v>20</v>
      </c>
      <c r="P20" s="7">
        <v>40</v>
      </c>
      <c r="Q20" s="7">
        <v>100</v>
      </c>
      <c r="R20" s="7">
        <v>90</v>
      </c>
      <c r="S20" s="7">
        <v>100</v>
      </c>
      <c r="T20" s="7">
        <v>90</v>
      </c>
      <c r="U20" s="7">
        <v>100</v>
      </c>
      <c r="W20" s="7">
        <v>100</v>
      </c>
      <c r="X20" s="7">
        <v>100</v>
      </c>
      <c r="Y20" s="7">
        <v>100</v>
      </c>
      <c r="Z20" s="8">
        <v>10</v>
      </c>
      <c r="AA20" s="8">
        <v>86.67</v>
      </c>
      <c r="AB20" s="8">
        <f t="shared" si="1"/>
        <v>1</v>
      </c>
      <c r="AC20" s="7">
        <f t="shared" si="7"/>
        <v>52</v>
      </c>
      <c r="AD20" s="7">
        <f t="shared" si="8"/>
        <v>100</v>
      </c>
      <c r="AE20" s="7">
        <f t="shared" si="9"/>
        <v>92</v>
      </c>
      <c r="AF20" s="7">
        <f t="shared" si="10"/>
        <v>100</v>
      </c>
      <c r="AG20" s="7">
        <f t="shared" si="11"/>
        <v>92</v>
      </c>
      <c r="AH20" s="7">
        <f t="shared" si="12"/>
        <v>98</v>
      </c>
      <c r="AI20" s="7">
        <f t="shared" si="13"/>
        <v>0</v>
      </c>
      <c r="AJ20" s="7">
        <f t="shared" si="14"/>
        <v>100</v>
      </c>
      <c r="AK20" s="7">
        <f t="shared" si="15"/>
        <v>100</v>
      </c>
      <c r="AL20" s="7">
        <f t="shared" si="16"/>
        <v>100</v>
      </c>
      <c r="AM20" s="8">
        <f t="shared" si="3"/>
        <v>29</v>
      </c>
      <c r="AN20" s="8">
        <f t="shared" si="17"/>
        <v>10</v>
      </c>
      <c r="AO20" s="8">
        <v>1</v>
      </c>
      <c r="AP20" s="7">
        <f t="shared" si="4"/>
        <v>40</v>
      </c>
    </row>
    <row r="21" spans="1:42" x14ac:dyDescent="0.25">
      <c r="A21" s="7" t="str">
        <f>VLOOKUP(B21,indeks!$A$2:$B$200,2, FALSE)</f>
        <v>PS230052</v>
      </c>
      <c r="B21" s="7" t="s">
        <v>537</v>
      </c>
      <c r="C21" s="7" t="s">
        <v>187</v>
      </c>
      <c r="D21" s="7" t="s">
        <v>188</v>
      </c>
      <c r="E21" s="7" t="s">
        <v>189</v>
      </c>
      <c r="F21" s="8">
        <v>11</v>
      </c>
      <c r="G21" s="8">
        <v>18</v>
      </c>
      <c r="H21" s="8">
        <v>20</v>
      </c>
      <c r="I21" s="8">
        <v>20</v>
      </c>
      <c r="J21" s="8">
        <v>20</v>
      </c>
      <c r="K21" s="8">
        <v>18</v>
      </c>
      <c r="L21" s="8">
        <v>20</v>
      </c>
      <c r="M21" s="8">
        <v>20</v>
      </c>
      <c r="N21" s="8">
        <v>20</v>
      </c>
      <c r="O21" s="8">
        <v>20</v>
      </c>
      <c r="P21" s="7">
        <v>90</v>
      </c>
      <c r="Q21" s="7">
        <v>90</v>
      </c>
      <c r="R21" s="7">
        <v>100</v>
      </c>
      <c r="S21" s="7">
        <v>90</v>
      </c>
      <c r="T21" s="7">
        <v>80</v>
      </c>
      <c r="U21" s="7">
        <v>100</v>
      </c>
      <c r="V21" s="7">
        <v>90</v>
      </c>
      <c r="W21" s="7">
        <v>94</v>
      </c>
      <c r="X21" s="7">
        <v>85</v>
      </c>
      <c r="Y21" s="7">
        <v>100</v>
      </c>
      <c r="Z21" s="8">
        <v>10</v>
      </c>
      <c r="AA21" s="8">
        <v>87.62</v>
      </c>
      <c r="AB21" s="8">
        <f t="shared" si="1"/>
        <v>0</v>
      </c>
      <c r="AC21" s="7">
        <f t="shared" si="7"/>
        <v>83</v>
      </c>
      <c r="AD21" s="7">
        <f t="shared" si="8"/>
        <v>90</v>
      </c>
      <c r="AE21" s="7">
        <f t="shared" si="9"/>
        <v>100</v>
      </c>
      <c r="AF21" s="7">
        <f t="shared" si="10"/>
        <v>92</v>
      </c>
      <c r="AG21" s="7">
        <f t="shared" si="11"/>
        <v>84</v>
      </c>
      <c r="AH21" s="7">
        <f t="shared" si="12"/>
        <v>98</v>
      </c>
      <c r="AI21" s="7">
        <f t="shared" si="13"/>
        <v>92</v>
      </c>
      <c r="AJ21" s="7">
        <f t="shared" si="14"/>
        <v>95.2</v>
      </c>
      <c r="AK21" s="7">
        <f t="shared" si="15"/>
        <v>88</v>
      </c>
      <c r="AL21" s="7">
        <f t="shared" si="16"/>
        <v>100</v>
      </c>
      <c r="AM21" s="8">
        <f t="shared" si="3"/>
        <v>28</v>
      </c>
      <c r="AN21" s="8">
        <f t="shared" si="17"/>
        <v>10</v>
      </c>
      <c r="AO21" s="8">
        <v>1</v>
      </c>
      <c r="AP21" s="7">
        <f t="shared" si="4"/>
        <v>39</v>
      </c>
    </row>
    <row r="22" spans="1:42" x14ac:dyDescent="0.25">
      <c r="A22" s="7" t="str">
        <f>VLOOKUP(B22,indeks!$A$2:$B$200,2, FALSE)</f>
        <v>PS230020</v>
      </c>
      <c r="B22" s="7" t="s">
        <v>598</v>
      </c>
      <c r="C22" s="7" t="s">
        <v>77</v>
      </c>
      <c r="D22" s="7" t="s">
        <v>78</v>
      </c>
      <c r="E22" s="7" t="s">
        <v>79</v>
      </c>
      <c r="F22" s="8">
        <v>20</v>
      </c>
      <c r="G22" s="8">
        <v>20</v>
      </c>
      <c r="H22" s="8">
        <v>20</v>
      </c>
      <c r="I22" s="8">
        <v>20</v>
      </c>
      <c r="J22" s="8">
        <v>20</v>
      </c>
      <c r="K22" s="8">
        <v>20</v>
      </c>
      <c r="L22" s="8">
        <v>20</v>
      </c>
      <c r="M22" s="8">
        <v>20</v>
      </c>
      <c r="O22" s="8">
        <v>20</v>
      </c>
      <c r="P22" s="7">
        <v>100</v>
      </c>
      <c r="Q22" s="7">
        <v>100</v>
      </c>
      <c r="R22" s="7">
        <v>100</v>
      </c>
      <c r="S22" s="7">
        <v>85</v>
      </c>
      <c r="T22" s="7">
        <v>95</v>
      </c>
      <c r="U22" s="7">
        <v>100</v>
      </c>
      <c r="V22" s="7">
        <v>90</v>
      </c>
      <c r="W22" s="7">
        <v>96</v>
      </c>
      <c r="Y22" s="7">
        <v>100</v>
      </c>
      <c r="Z22" s="8">
        <v>9.17</v>
      </c>
      <c r="AA22" s="8">
        <v>88.86</v>
      </c>
      <c r="AB22" s="8">
        <f t="shared" si="1"/>
        <v>1</v>
      </c>
      <c r="AC22" s="7">
        <f t="shared" si="7"/>
        <v>100</v>
      </c>
      <c r="AD22" s="7">
        <f t="shared" si="8"/>
        <v>100</v>
      </c>
      <c r="AE22" s="7">
        <f t="shared" si="9"/>
        <v>100</v>
      </c>
      <c r="AF22" s="7">
        <f t="shared" si="10"/>
        <v>88</v>
      </c>
      <c r="AG22" s="7">
        <f t="shared" si="11"/>
        <v>96</v>
      </c>
      <c r="AH22" s="7">
        <f t="shared" si="12"/>
        <v>100</v>
      </c>
      <c r="AI22" s="7">
        <f t="shared" si="13"/>
        <v>92</v>
      </c>
      <c r="AJ22" s="7">
        <f t="shared" si="14"/>
        <v>96.800000000000011</v>
      </c>
      <c r="AK22" s="7">
        <f t="shared" si="15"/>
        <v>0</v>
      </c>
      <c r="AL22" s="7">
        <f t="shared" si="16"/>
        <v>100</v>
      </c>
      <c r="AM22" s="8">
        <f t="shared" si="3"/>
        <v>29</v>
      </c>
      <c r="AN22" s="8">
        <f t="shared" si="17"/>
        <v>9</v>
      </c>
      <c r="AO22" s="8">
        <v>1</v>
      </c>
      <c r="AP22" s="7">
        <f t="shared" si="4"/>
        <v>39</v>
      </c>
    </row>
    <row r="23" spans="1:42" x14ac:dyDescent="0.25">
      <c r="A23" s="7" t="str">
        <f>VLOOKUP(B23,indeks!$A$2:$B$200,2, FALSE)</f>
        <v>PS230062</v>
      </c>
      <c r="B23" s="7" t="s">
        <v>575</v>
      </c>
      <c r="C23" s="7" t="s">
        <v>77</v>
      </c>
      <c r="D23" s="7" t="s">
        <v>280</v>
      </c>
      <c r="E23" s="7" t="s">
        <v>281</v>
      </c>
      <c r="F23" s="8">
        <v>20</v>
      </c>
      <c r="H23" s="8">
        <v>20</v>
      </c>
      <c r="I23" s="8">
        <v>20</v>
      </c>
      <c r="J23" s="8">
        <v>20</v>
      </c>
      <c r="K23" s="8">
        <v>18</v>
      </c>
      <c r="L23" s="8">
        <v>20</v>
      </c>
      <c r="O23" s="8">
        <v>20</v>
      </c>
      <c r="P23" s="7">
        <v>10</v>
      </c>
      <c r="R23" s="7">
        <v>20</v>
      </c>
      <c r="S23" s="7">
        <v>100</v>
      </c>
      <c r="T23" s="7">
        <v>20</v>
      </c>
      <c r="U23" s="7">
        <v>85</v>
      </c>
      <c r="V23" s="7">
        <v>40</v>
      </c>
      <c r="Y23" s="7">
        <v>100</v>
      </c>
      <c r="Z23" s="8">
        <v>3.75</v>
      </c>
      <c r="AA23" s="8">
        <v>63.03</v>
      </c>
      <c r="AB23" s="8">
        <f t="shared" si="1"/>
        <v>3</v>
      </c>
      <c r="AC23" s="7">
        <f t="shared" si="7"/>
        <v>28</v>
      </c>
      <c r="AD23" s="7">
        <f t="shared" si="8"/>
        <v>0</v>
      </c>
      <c r="AE23" s="7">
        <f t="shared" si="9"/>
        <v>36</v>
      </c>
      <c r="AF23" s="7">
        <f t="shared" si="10"/>
        <v>100</v>
      </c>
      <c r="AG23" s="7">
        <f t="shared" si="11"/>
        <v>36</v>
      </c>
      <c r="AH23" s="7">
        <f t="shared" si="12"/>
        <v>86</v>
      </c>
      <c r="AI23" s="7">
        <f t="shared" si="13"/>
        <v>52</v>
      </c>
      <c r="AJ23" s="7">
        <f t="shared" si="14"/>
        <v>0</v>
      </c>
      <c r="AK23" s="7">
        <f t="shared" si="15"/>
        <v>0</v>
      </c>
      <c r="AL23" s="7">
        <f t="shared" si="16"/>
        <v>100</v>
      </c>
      <c r="AM23" s="8">
        <f t="shared" si="3"/>
        <v>16</v>
      </c>
      <c r="AN23" s="8">
        <f t="shared" si="17"/>
        <v>4</v>
      </c>
      <c r="AO23" s="8">
        <v>0</v>
      </c>
      <c r="AP23" s="7">
        <f t="shared" si="4"/>
        <v>20</v>
      </c>
    </row>
    <row r="24" spans="1:42" x14ac:dyDescent="0.25">
      <c r="A24" s="7" t="str">
        <f>VLOOKUP(B24,indeks!$A$2:$B$200,2, FALSE)</f>
        <v>PS230089</v>
      </c>
      <c r="B24" s="7" t="s">
        <v>625</v>
      </c>
      <c r="C24" s="7" t="s">
        <v>218</v>
      </c>
      <c r="D24" s="7" t="s">
        <v>219</v>
      </c>
      <c r="E24" s="7" t="s">
        <v>220</v>
      </c>
      <c r="F24" s="8">
        <v>20</v>
      </c>
      <c r="G24" s="8">
        <v>18</v>
      </c>
      <c r="H24" s="8">
        <v>18</v>
      </c>
      <c r="I24" s="8">
        <v>20</v>
      </c>
      <c r="J24" s="8">
        <v>17</v>
      </c>
      <c r="K24" s="8">
        <v>15</v>
      </c>
      <c r="L24" s="8">
        <v>18</v>
      </c>
      <c r="M24" s="8">
        <v>20</v>
      </c>
      <c r="N24" s="8">
        <v>20</v>
      </c>
      <c r="P24" s="7">
        <v>60</v>
      </c>
      <c r="Q24" s="7">
        <v>85</v>
      </c>
      <c r="R24" s="7">
        <v>85</v>
      </c>
      <c r="S24" s="7">
        <v>85</v>
      </c>
      <c r="T24" s="7">
        <v>95</v>
      </c>
      <c r="U24" s="7">
        <v>100</v>
      </c>
      <c r="V24" s="7">
        <v>10</v>
      </c>
      <c r="W24" s="7">
        <v>80</v>
      </c>
      <c r="X24" s="7">
        <v>100</v>
      </c>
      <c r="AA24" s="8">
        <v>80.19</v>
      </c>
      <c r="AB24" s="8">
        <f t="shared" si="1"/>
        <v>1</v>
      </c>
      <c r="AC24" s="7">
        <f t="shared" si="7"/>
        <v>68</v>
      </c>
      <c r="AD24" s="7">
        <f t="shared" si="8"/>
        <v>86</v>
      </c>
      <c r="AE24" s="7">
        <f t="shared" si="9"/>
        <v>86</v>
      </c>
      <c r="AF24" s="7">
        <f t="shared" si="10"/>
        <v>88</v>
      </c>
      <c r="AG24" s="7">
        <f t="shared" si="11"/>
        <v>93</v>
      </c>
      <c r="AH24" s="7">
        <f t="shared" si="12"/>
        <v>95</v>
      </c>
      <c r="AI24" s="7">
        <f t="shared" si="13"/>
        <v>26</v>
      </c>
      <c r="AJ24" s="7">
        <f t="shared" si="14"/>
        <v>84</v>
      </c>
      <c r="AK24" s="7">
        <f t="shared" si="15"/>
        <v>100</v>
      </c>
      <c r="AL24" s="7">
        <f t="shared" si="16"/>
        <v>0</v>
      </c>
      <c r="AM24" s="8">
        <f t="shared" si="3"/>
        <v>26</v>
      </c>
      <c r="AN24" s="8">
        <f t="shared" si="17"/>
        <v>0</v>
      </c>
      <c r="AO24" s="8">
        <v>1</v>
      </c>
      <c r="AP24" s="7">
        <f t="shared" si="4"/>
        <v>27</v>
      </c>
    </row>
    <row r="25" spans="1:42" x14ac:dyDescent="0.25">
      <c r="A25" s="7" t="str">
        <f>VLOOKUP(B25,indeks!$A$2:$B$200,2, FALSE)</f>
        <v>PS230102</v>
      </c>
      <c r="B25" s="7" t="s">
        <v>633</v>
      </c>
      <c r="C25" s="7" t="s">
        <v>218</v>
      </c>
      <c r="D25" s="7" t="s">
        <v>271</v>
      </c>
      <c r="E25" s="7" t="s">
        <v>272</v>
      </c>
      <c r="F25" s="8">
        <v>18</v>
      </c>
      <c r="G25" s="8">
        <v>20</v>
      </c>
      <c r="H25" s="8">
        <v>20</v>
      </c>
      <c r="I25" s="8">
        <v>20</v>
      </c>
      <c r="J25" s="8">
        <v>20</v>
      </c>
      <c r="L25" s="8">
        <v>9</v>
      </c>
      <c r="M25" s="8">
        <v>17</v>
      </c>
      <c r="O25" s="8">
        <v>20</v>
      </c>
      <c r="P25" s="7">
        <v>60</v>
      </c>
      <c r="Q25" s="7">
        <v>90</v>
      </c>
      <c r="R25" s="7">
        <v>80</v>
      </c>
      <c r="S25" s="7">
        <v>55</v>
      </c>
      <c r="T25" s="7">
        <v>35</v>
      </c>
      <c r="V25" s="7">
        <v>30</v>
      </c>
      <c r="W25" s="7">
        <v>72</v>
      </c>
      <c r="Y25" s="7">
        <v>90</v>
      </c>
      <c r="Z25" s="8">
        <v>6.25</v>
      </c>
      <c r="AA25" s="8">
        <v>68.27</v>
      </c>
      <c r="AB25" s="8">
        <f t="shared" si="1"/>
        <v>2</v>
      </c>
      <c r="AC25" s="7">
        <f t="shared" si="7"/>
        <v>66</v>
      </c>
      <c r="AD25" s="7">
        <f t="shared" si="8"/>
        <v>92</v>
      </c>
      <c r="AE25" s="7">
        <f t="shared" si="9"/>
        <v>84</v>
      </c>
      <c r="AF25" s="7">
        <f t="shared" si="10"/>
        <v>64</v>
      </c>
      <c r="AG25" s="7">
        <f t="shared" si="11"/>
        <v>48</v>
      </c>
      <c r="AH25" s="7">
        <f t="shared" si="12"/>
        <v>0</v>
      </c>
      <c r="AI25" s="7">
        <f t="shared" si="13"/>
        <v>33</v>
      </c>
      <c r="AJ25" s="7">
        <f t="shared" si="14"/>
        <v>74.599999999999994</v>
      </c>
      <c r="AK25" s="7">
        <f t="shared" si="15"/>
        <v>0</v>
      </c>
      <c r="AL25" s="7">
        <f t="shared" si="16"/>
        <v>92</v>
      </c>
      <c r="AM25" s="8">
        <f t="shared" si="3"/>
        <v>21</v>
      </c>
      <c r="AN25" s="8">
        <f t="shared" si="17"/>
        <v>6</v>
      </c>
      <c r="AO25" s="8">
        <v>0</v>
      </c>
      <c r="AP25" s="7">
        <f t="shared" si="4"/>
        <v>27</v>
      </c>
    </row>
    <row r="26" spans="1:42" x14ac:dyDescent="0.25">
      <c r="A26" s="7" t="str">
        <f>VLOOKUP(B26,indeks!$A$2:$B$200,2, FALSE)</f>
        <v>PS230092</v>
      </c>
      <c r="B26" s="7" t="s">
        <v>591</v>
      </c>
      <c r="C26" s="7" t="s">
        <v>218</v>
      </c>
      <c r="D26" s="7" t="s">
        <v>316</v>
      </c>
      <c r="E26" s="7" t="s">
        <v>317</v>
      </c>
      <c r="F26" s="8">
        <v>20</v>
      </c>
      <c r="G26" s="8">
        <v>18</v>
      </c>
      <c r="H26" s="8">
        <v>18</v>
      </c>
      <c r="I26" s="8">
        <v>17</v>
      </c>
      <c r="J26" s="8">
        <v>20</v>
      </c>
      <c r="L26" s="8">
        <v>16</v>
      </c>
      <c r="N26" s="8">
        <v>20</v>
      </c>
      <c r="O26" s="8">
        <v>20</v>
      </c>
      <c r="P26" s="7">
        <v>65</v>
      </c>
      <c r="Q26" s="7">
        <v>45</v>
      </c>
      <c r="R26" s="7">
        <v>95</v>
      </c>
      <c r="S26" s="7">
        <v>100</v>
      </c>
      <c r="T26" s="7">
        <v>95</v>
      </c>
      <c r="V26" s="7">
        <v>65</v>
      </c>
      <c r="X26" s="7">
        <v>75</v>
      </c>
      <c r="Y26" s="7">
        <v>90</v>
      </c>
      <c r="Z26" s="8">
        <v>5.42</v>
      </c>
      <c r="AA26" s="8">
        <v>81.34</v>
      </c>
      <c r="AB26" s="8">
        <f t="shared" si="1"/>
        <v>2</v>
      </c>
      <c r="AC26" s="7">
        <f t="shared" si="7"/>
        <v>72</v>
      </c>
      <c r="AD26" s="7">
        <f t="shared" si="8"/>
        <v>54</v>
      </c>
      <c r="AE26" s="7">
        <f t="shared" si="9"/>
        <v>94</v>
      </c>
      <c r="AF26" s="7">
        <f t="shared" si="10"/>
        <v>97</v>
      </c>
      <c r="AG26" s="7">
        <f t="shared" si="11"/>
        <v>96</v>
      </c>
      <c r="AH26" s="7">
        <f t="shared" si="12"/>
        <v>0</v>
      </c>
      <c r="AI26" s="7">
        <f t="shared" si="13"/>
        <v>68</v>
      </c>
      <c r="AJ26" s="7">
        <f t="shared" si="14"/>
        <v>0</v>
      </c>
      <c r="AK26" s="7">
        <f t="shared" si="15"/>
        <v>80</v>
      </c>
      <c r="AL26" s="7">
        <f t="shared" si="16"/>
        <v>92</v>
      </c>
      <c r="AM26" s="8">
        <f t="shared" si="3"/>
        <v>24</v>
      </c>
      <c r="AN26" s="8">
        <f t="shared" si="17"/>
        <v>5</v>
      </c>
      <c r="AO26" s="8">
        <v>0</v>
      </c>
      <c r="AP26" s="7">
        <f t="shared" si="4"/>
        <v>29</v>
      </c>
    </row>
    <row r="27" spans="1:42" x14ac:dyDescent="0.25">
      <c r="A27" s="7" t="str">
        <f>VLOOKUP(B27,indeks!$A$2:$B$200,2, FALSE)</f>
        <v>PS230048</v>
      </c>
      <c r="B27" s="7" t="s">
        <v>557</v>
      </c>
      <c r="C27" s="7" t="s">
        <v>221</v>
      </c>
      <c r="D27" s="7" t="s">
        <v>222</v>
      </c>
      <c r="E27" s="7" t="s">
        <v>223</v>
      </c>
      <c r="F27" s="8">
        <v>20</v>
      </c>
      <c r="G27" s="8">
        <v>20</v>
      </c>
      <c r="H27" s="8">
        <v>20</v>
      </c>
      <c r="I27" s="8">
        <v>20</v>
      </c>
      <c r="J27" s="8">
        <v>20</v>
      </c>
      <c r="K27" s="8">
        <v>18</v>
      </c>
      <c r="M27" s="8">
        <v>20</v>
      </c>
      <c r="N27" s="8">
        <v>20</v>
      </c>
      <c r="O27" s="8">
        <v>20</v>
      </c>
      <c r="P27" s="7">
        <v>85</v>
      </c>
      <c r="Q27" s="7">
        <v>90</v>
      </c>
      <c r="R27" s="7">
        <v>100</v>
      </c>
      <c r="S27" s="7">
        <v>100</v>
      </c>
      <c r="T27" s="7">
        <v>85</v>
      </c>
      <c r="U27" s="7">
        <v>85</v>
      </c>
      <c r="W27" s="7">
        <v>100</v>
      </c>
      <c r="X27" s="7">
        <v>80</v>
      </c>
      <c r="Y27" s="7">
        <v>100</v>
      </c>
      <c r="Z27" s="8">
        <v>10</v>
      </c>
      <c r="AA27" s="8">
        <v>92.94</v>
      </c>
      <c r="AB27" s="8">
        <f t="shared" si="1"/>
        <v>1</v>
      </c>
      <c r="AC27" s="7">
        <f t="shared" si="7"/>
        <v>88</v>
      </c>
      <c r="AD27" s="7">
        <f t="shared" si="8"/>
        <v>92</v>
      </c>
      <c r="AE27" s="7">
        <f t="shared" si="9"/>
        <v>100</v>
      </c>
      <c r="AF27" s="7">
        <f t="shared" si="10"/>
        <v>100</v>
      </c>
      <c r="AG27" s="7">
        <f t="shared" si="11"/>
        <v>88</v>
      </c>
      <c r="AH27" s="7">
        <f t="shared" si="12"/>
        <v>86</v>
      </c>
      <c r="AI27" s="7">
        <f t="shared" si="13"/>
        <v>0</v>
      </c>
      <c r="AJ27" s="7">
        <f t="shared" si="14"/>
        <v>100</v>
      </c>
      <c r="AK27" s="7">
        <f t="shared" si="15"/>
        <v>84</v>
      </c>
      <c r="AL27" s="7">
        <f t="shared" si="16"/>
        <v>100</v>
      </c>
      <c r="AM27" s="8">
        <f t="shared" si="3"/>
        <v>28</v>
      </c>
      <c r="AN27" s="8">
        <f t="shared" si="17"/>
        <v>10</v>
      </c>
      <c r="AO27" s="8">
        <v>1</v>
      </c>
      <c r="AP27" s="7">
        <f t="shared" si="4"/>
        <v>39</v>
      </c>
    </row>
    <row r="28" spans="1:42" x14ac:dyDescent="0.25">
      <c r="A28" s="7" t="str">
        <f>VLOOKUP(B28,indeks!$A$2:$B$200,2, FALSE)</f>
        <v>PS230096</v>
      </c>
      <c r="B28" s="7" t="s">
        <v>547</v>
      </c>
      <c r="C28" s="7" t="s">
        <v>294</v>
      </c>
      <c r="D28" s="7" t="s">
        <v>295</v>
      </c>
      <c r="E28" s="7" t="s">
        <v>296</v>
      </c>
      <c r="F28" s="8">
        <v>20</v>
      </c>
      <c r="G28" s="8">
        <v>20</v>
      </c>
      <c r="H28" s="8">
        <v>20</v>
      </c>
      <c r="I28" s="8">
        <v>20</v>
      </c>
      <c r="K28" s="8">
        <v>15</v>
      </c>
      <c r="M28" s="8">
        <v>20</v>
      </c>
      <c r="N28" s="8">
        <v>20</v>
      </c>
      <c r="P28" s="7">
        <v>50</v>
      </c>
      <c r="Q28" s="7">
        <v>10</v>
      </c>
      <c r="R28" s="7">
        <v>100</v>
      </c>
      <c r="S28" s="7">
        <v>95</v>
      </c>
      <c r="U28" s="7">
        <v>90</v>
      </c>
      <c r="W28" s="7">
        <v>98</v>
      </c>
      <c r="X28" s="7">
        <v>45</v>
      </c>
      <c r="Z28" s="8">
        <v>7.5</v>
      </c>
      <c r="AA28" s="8">
        <v>69.72</v>
      </c>
      <c r="AB28" s="8">
        <f t="shared" si="1"/>
        <v>3</v>
      </c>
      <c r="AC28" s="7">
        <f t="shared" si="7"/>
        <v>60</v>
      </c>
      <c r="AD28" s="7">
        <f t="shared" si="8"/>
        <v>28</v>
      </c>
      <c r="AE28" s="7">
        <f t="shared" si="9"/>
        <v>100</v>
      </c>
      <c r="AF28" s="7">
        <f t="shared" si="10"/>
        <v>96</v>
      </c>
      <c r="AG28" s="7">
        <f t="shared" si="11"/>
        <v>0</v>
      </c>
      <c r="AH28" s="7">
        <f t="shared" si="12"/>
        <v>87</v>
      </c>
      <c r="AI28" s="7">
        <f t="shared" si="13"/>
        <v>0</v>
      </c>
      <c r="AJ28" s="7">
        <f t="shared" si="14"/>
        <v>98.4</v>
      </c>
      <c r="AK28" s="7">
        <f t="shared" si="15"/>
        <v>56</v>
      </c>
      <c r="AL28" s="7">
        <f t="shared" si="16"/>
        <v>0</v>
      </c>
      <c r="AM28" s="8">
        <f t="shared" si="3"/>
        <v>19</v>
      </c>
      <c r="AN28" s="8">
        <f t="shared" si="17"/>
        <v>8</v>
      </c>
      <c r="AO28" s="8">
        <v>1</v>
      </c>
      <c r="AP28" s="7">
        <f t="shared" si="4"/>
        <v>28</v>
      </c>
    </row>
    <row r="29" spans="1:42" x14ac:dyDescent="0.25">
      <c r="A29" s="7" t="str">
        <f>VLOOKUP(B29,indeks!$A$2:$B$200,2, FALSE)</f>
        <v>PS230063</v>
      </c>
      <c r="B29" s="7" t="s">
        <v>555</v>
      </c>
      <c r="C29" s="7" t="s">
        <v>153</v>
      </c>
      <c r="D29" s="7" t="s">
        <v>154</v>
      </c>
      <c r="E29" s="7" t="s">
        <v>155</v>
      </c>
      <c r="F29" s="8">
        <v>20</v>
      </c>
      <c r="G29" s="8">
        <v>20</v>
      </c>
      <c r="H29" s="8">
        <v>20</v>
      </c>
      <c r="I29" s="8">
        <v>20</v>
      </c>
      <c r="J29" s="8">
        <v>20</v>
      </c>
      <c r="K29" s="8">
        <v>18</v>
      </c>
      <c r="L29" s="8">
        <v>20</v>
      </c>
      <c r="N29" s="8">
        <v>20</v>
      </c>
      <c r="O29" s="8">
        <v>20</v>
      </c>
      <c r="P29" s="7">
        <v>90</v>
      </c>
      <c r="Q29" s="7">
        <v>100</v>
      </c>
      <c r="R29" s="7">
        <v>100</v>
      </c>
      <c r="S29" s="7">
        <v>100</v>
      </c>
      <c r="T29" s="7">
        <v>100</v>
      </c>
      <c r="U29" s="7">
        <v>100</v>
      </c>
      <c r="V29" s="7">
        <v>100</v>
      </c>
      <c r="X29" s="7">
        <v>85</v>
      </c>
      <c r="Y29" s="7">
        <v>100</v>
      </c>
      <c r="Z29" s="8">
        <v>10</v>
      </c>
      <c r="AA29" s="8">
        <v>97.52</v>
      </c>
      <c r="AB29" s="8">
        <f t="shared" si="1"/>
        <v>1</v>
      </c>
      <c r="AC29" s="7">
        <f t="shared" si="7"/>
        <v>92</v>
      </c>
      <c r="AD29" s="7">
        <f t="shared" si="8"/>
        <v>100</v>
      </c>
      <c r="AE29" s="7">
        <f t="shared" si="9"/>
        <v>100</v>
      </c>
      <c r="AF29" s="7">
        <f t="shared" si="10"/>
        <v>100</v>
      </c>
      <c r="AG29" s="7">
        <f t="shared" si="11"/>
        <v>100</v>
      </c>
      <c r="AH29" s="7">
        <f t="shared" si="12"/>
        <v>98</v>
      </c>
      <c r="AI29" s="7">
        <f t="shared" si="13"/>
        <v>100</v>
      </c>
      <c r="AJ29" s="7">
        <f t="shared" si="14"/>
        <v>0</v>
      </c>
      <c r="AK29" s="7">
        <f t="shared" si="15"/>
        <v>88</v>
      </c>
      <c r="AL29" s="7">
        <f t="shared" si="16"/>
        <v>100</v>
      </c>
      <c r="AM29" s="8">
        <f t="shared" si="3"/>
        <v>30</v>
      </c>
      <c r="AN29" s="8">
        <f t="shared" si="17"/>
        <v>10</v>
      </c>
      <c r="AO29" s="8">
        <v>1</v>
      </c>
      <c r="AP29" s="7">
        <f t="shared" si="4"/>
        <v>41</v>
      </c>
    </row>
    <row r="30" spans="1:42" x14ac:dyDescent="0.25">
      <c r="A30" s="7" t="str">
        <f>VLOOKUP(B30,indeks!$A$2:$B$200,2, FALSE)</f>
        <v>PS230034</v>
      </c>
      <c r="B30" s="7" t="s">
        <v>626</v>
      </c>
      <c r="C30" s="7" t="s">
        <v>153</v>
      </c>
      <c r="D30" s="7" t="s">
        <v>224</v>
      </c>
      <c r="E30" s="7" t="s">
        <v>225</v>
      </c>
      <c r="F30" s="8">
        <v>20</v>
      </c>
      <c r="G30" s="8">
        <v>20</v>
      </c>
      <c r="H30" s="8">
        <v>20</v>
      </c>
      <c r="I30" s="8">
        <v>20</v>
      </c>
      <c r="J30" s="8">
        <v>20</v>
      </c>
      <c r="K30" s="8">
        <v>20</v>
      </c>
      <c r="L30" s="8">
        <v>20</v>
      </c>
      <c r="M30" s="8">
        <v>17</v>
      </c>
      <c r="O30" s="8">
        <v>20</v>
      </c>
      <c r="P30" s="7">
        <v>80</v>
      </c>
      <c r="Q30" s="7">
        <v>80</v>
      </c>
      <c r="R30" s="7">
        <v>100</v>
      </c>
      <c r="S30" s="7">
        <v>90</v>
      </c>
      <c r="T30" s="7">
        <v>100</v>
      </c>
      <c r="U30" s="7">
        <v>100</v>
      </c>
      <c r="V30" s="7">
        <v>70</v>
      </c>
      <c r="W30" s="7">
        <v>90</v>
      </c>
      <c r="Y30" s="7">
        <v>100</v>
      </c>
      <c r="Z30" s="8">
        <v>8.33</v>
      </c>
      <c r="AA30" s="8">
        <v>85.57</v>
      </c>
      <c r="AB30" s="8">
        <f t="shared" si="1"/>
        <v>1</v>
      </c>
      <c r="AC30" s="7">
        <f t="shared" si="7"/>
        <v>84</v>
      </c>
      <c r="AD30" s="7">
        <f t="shared" si="8"/>
        <v>84</v>
      </c>
      <c r="AE30" s="7">
        <f t="shared" si="9"/>
        <v>100</v>
      </c>
      <c r="AF30" s="7">
        <f t="shared" si="10"/>
        <v>92</v>
      </c>
      <c r="AG30" s="7">
        <f t="shared" si="11"/>
        <v>100</v>
      </c>
      <c r="AH30" s="7">
        <f t="shared" si="12"/>
        <v>100</v>
      </c>
      <c r="AI30" s="7">
        <f t="shared" si="13"/>
        <v>76</v>
      </c>
      <c r="AJ30" s="7">
        <f t="shared" si="14"/>
        <v>89</v>
      </c>
      <c r="AK30" s="7">
        <f t="shared" si="15"/>
        <v>0</v>
      </c>
      <c r="AL30" s="7">
        <f t="shared" si="16"/>
        <v>100</v>
      </c>
      <c r="AM30" s="8">
        <f t="shared" si="3"/>
        <v>28</v>
      </c>
      <c r="AN30" s="8">
        <f t="shared" si="17"/>
        <v>8</v>
      </c>
      <c r="AO30" s="8">
        <v>0</v>
      </c>
      <c r="AP30" s="7">
        <f t="shared" si="4"/>
        <v>36</v>
      </c>
    </row>
    <row r="31" spans="1:42" x14ac:dyDescent="0.25">
      <c r="A31" s="7" t="str">
        <f>VLOOKUP(B31,indeks!$A$2:$B$200,2, FALSE)</f>
        <v>PS230045</v>
      </c>
      <c r="B31" s="7" t="s">
        <v>602</v>
      </c>
      <c r="C31" s="7" t="s">
        <v>123</v>
      </c>
      <c r="D31" s="7" t="s">
        <v>124</v>
      </c>
      <c r="E31" s="7" t="s">
        <v>125</v>
      </c>
      <c r="F31" s="8">
        <v>20</v>
      </c>
      <c r="G31" s="8">
        <v>18</v>
      </c>
      <c r="H31" s="8">
        <v>20</v>
      </c>
      <c r="I31" s="8">
        <v>17</v>
      </c>
      <c r="J31" s="8">
        <v>20</v>
      </c>
      <c r="K31" s="8">
        <v>20</v>
      </c>
      <c r="L31" s="8">
        <v>18</v>
      </c>
      <c r="N31" s="8">
        <v>20</v>
      </c>
      <c r="O31" s="8">
        <v>20</v>
      </c>
      <c r="P31" s="7">
        <v>65</v>
      </c>
      <c r="Q31" s="7">
        <v>30</v>
      </c>
      <c r="R31" s="7">
        <v>60</v>
      </c>
      <c r="S31" s="7">
        <v>0</v>
      </c>
      <c r="T31" s="7">
        <v>65</v>
      </c>
      <c r="U31" s="7">
        <v>85</v>
      </c>
      <c r="V31" s="7">
        <v>50</v>
      </c>
      <c r="X31" s="7">
        <v>10</v>
      </c>
      <c r="Y31" s="7">
        <v>100</v>
      </c>
      <c r="AA31" s="8">
        <v>59.07</v>
      </c>
      <c r="AB31" s="8">
        <f t="shared" si="1"/>
        <v>1</v>
      </c>
      <c r="AC31" s="7">
        <f t="shared" si="7"/>
        <v>72</v>
      </c>
      <c r="AD31" s="7">
        <f t="shared" si="8"/>
        <v>42</v>
      </c>
      <c r="AE31" s="7">
        <f t="shared" si="9"/>
        <v>68</v>
      </c>
      <c r="AF31" s="7">
        <f t="shared" si="10"/>
        <v>17</v>
      </c>
      <c r="AG31" s="7">
        <f t="shared" si="11"/>
        <v>72</v>
      </c>
      <c r="AH31" s="7">
        <f t="shared" si="12"/>
        <v>88</v>
      </c>
      <c r="AI31" s="7">
        <f t="shared" si="13"/>
        <v>58</v>
      </c>
      <c r="AJ31" s="7">
        <f t="shared" si="14"/>
        <v>0</v>
      </c>
      <c r="AK31" s="7">
        <f t="shared" si="15"/>
        <v>28</v>
      </c>
      <c r="AL31" s="7">
        <f t="shared" si="16"/>
        <v>100</v>
      </c>
      <c r="AM31" s="8">
        <f t="shared" si="3"/>
        <v>20</v>
      </c>
      <c r="AN31" s="8">
        <f t="shared" si="17"/>
        <v>0</v>
      </c>
      <c r="AO31" s="8">
        <v>0</v>
      </c>
      <c r="AP31" s="7">
        <f t="shared" si="4"/>
        <v>20</v>
      </c>
    </row>
    <row r="32" spans="1:42" x14ac:dyDescent="0.25">
      <c r="A32" s="7" t="str">
        <f>VLOOKUP(B32,indeks!$A$2:$B$200,2, FALSE)</f>
        <v>PS230013</v>
      </c>
      <c r="B32" s="7" t="s">
        <v>614</v>
      </c>
      <c r="C32" s="7" t="s">
        <v>179</v>
      </c>
      <c r="D32" s="7" t="s">
        <v>180</v>
      </c>
      <c r="E32" s="7" t="s">
        <v>181</v>
      </c>
      <c r="F32" s="8">
        <v>20</v>
      </c>
      <c r="G32" s="8">
        <v>20</v>
      </c>
      <c r="H32" s="8">
        <v>20</v>
      </c>
      <c r="I32" s="8">
        <v>20</v>
      </c>
      <c r="J32" s="8">
        <v>20</v>
      </c>
      <c r="K32" s="8">
        <v>20</v>
      </c>
      <c r="L32" s="8">
        <v>20</v>
      </c>
      <c r="M32" s="8">
        <v>20</v>
      </c>
      <c r="N32" s="8">
        <v>20</v>
      </c>
      <c r="O32" s="8">
        <v>20</v>
      </c>
      <c r="P32" s="7">
        <v>70</v>
      </c>
      <c r="Q32" s="7">
        <v>70</v>
      </c>
      <c r="R32" s="7">
        <v>90</v>
      </c>
      <c r="S32" s="7">
        <v>100</v>
      </c>
      <c r="T32" s="7">
        <v>85</v>
      </c>
      <c r="U32" s="7">
        <v>100</v>
      </c>
      <c r="V32" s="7">
        <v>85</v>
      </c>
      <c r="W32" s="7">
        <v>99</v>
      </c>
      <c r="X32" s="7">
        <v>95</v>
      </c>
      <c r="Y32" s="7">
        <v>89</v>
      </c>
      <c r="Z32" s="8">
        <v>7.92</v>
      </c>
      <c r="AA32" s="8">
        <v>90.16</v>
      </c>
      <c r="AB32" s="8">
        <f t="shared" si="1"/>
        <v>0</v>
      </c>
      <c r="AC32" s="7">
        <f t="shared" si="7"/>
        <v>76</v>
      </c>
      <c r="AD32" s="7">
        <f t="shared" si="8"/>
        <v>76</v>
      </c>
      <c r="AE32" s="7">
        <f t="shared" si="9"/>
        <v>92</v>
      </c>
      <c r="AF32" s="7">
        <f t="shared" si="10"/>
        <v>100</v>
      </c>
      <c r="AG32" s="7">
        <f t="shared" si="11"/>
        <v>88</v>
      </c>
      <c r="AH32" s="7">
        <f t="shared" si="12"/>
        <v>100</v>
      </c>
      <c r="AI32" s="7">
        <f t="shared" si="13"/>
        <v>88</v>
      </c>
      <c r="AJ32" s="7">
        <f t="shared" si="14"/>
        <v>99.2</v>
      </c>
      <c r="AK32" s="7">
        <f t="shared" si="15"/>
        <v>96</v>
      </c>
      <c r="AL32" s="7">
        <f t="shared" si="16"/>
        <v>91.2</v>
      </c>
      <c r="AM32" s="8">
        <f t="shared" si="3"/>
        <v>28</v>
      </c>
      <c r="AN32" s="8">
        <f t="shared" si="17"/>
        <v>8</v>
      </c>
      <c r="AO32" s="8">
        <v>1</v>
      </c>
      <c r="AP32" s="7">
        <f t="shared" si="4"/>
        <v>37</v>
      </c>
    </row>
    <row r="33" spans="1:42" x14ac:dyDescent="0.25">
      <c r="A33" s="7" t="str">
        <f>VLOOKUP(B33,indeks!$A$2:$B$200,2, FALSE)</f>
        <v>PS230083</v>
      </c>
      <c r="B33" s="7" t="s">
        <v>570</v>
      </c>
      <c r="C33" s="7" t="s">
        <v>54</v>
      </c>
      <c r="D33" s="7" t="s">
        <v>55</v>
      </c>
      <c r="E33" s="7" t="s">
        <v>56</v>
      </c>
      <c r="F33" s="8">
        <v>20</v>
      </c>
      <c r="G33" s="8">
        <v>20</v>
      </c>
      <c r="H33" s="8">
        <v>20</v>
      </c>
      <c r="I33" s="8">
        <v>20</v>
      </c>
      <c r="J33" s="8">
        <v>20</v>
      </c>
      <c r="K33" s="8">
        <v>20</v>
      </c>
      <c r="L33" s="8">
        <v>20</v>
      </c>
      <c r="M33" s="8">
        <v>20</v>
      </c>
      <c r="N33" s="8">
        <v>20</v>
      </c>
      <c r="O33" s="8">
        <v>20</v>
      </c>
      <c r="P33" s="7">
        <v>90</v>
      </c>
      <c r="Q33" s="7">
        <v>90</v>
      </c>
      <c r="R33" s="7">
        <v>90</v>
      </c>
      <c r="S33" s="7">
        <v>100</v>
      </c>
      <c r="T33" s="7">
        <v>100</v>
      </c>
      <c r="U33" s="7">
        <v>100</v>
      </c>
      <c r="V33" s="7">
        <v>95</v>
      </c>
      <c r="W33" s="7">
        <v>99</v>
      </c>
      <c r="X33" s="7">
        <v>60</v>
      </c>
      <c r="Y33" s="7">
        <v>100</v>
      </c>
      <c r="Z33" s="8">
        <v>6.25</v>
      </c>
      <c r="AA33" s="8">
        <v>92.77</v>
      </c>
      <c r="AB33" s="8">
        <f t="shared" si="1"/>
        <v>0</v>
      </c>
      <c r="AC33" s="7">
        <f t="shared" si="7"/>
        <v>92</v>
      </c>
      <c r="AD33" s="7">
        <f t="shared" si="8"/>
        <v>92</v>
      </c>
      <c r="AE33" s="7">
        <f t="shared" si="9"/>
        <v>92</v>
      </c>
      <c r="AF33" s="7">
        <f t="shared" si="10"/>
        <v>100</v>
      </c>
      <c r="AG33" s="7">
        <f t="shared" si="11"/>
        <v>100</v>
      </c>
      <c r="AH33" s="7">
        <f t="shared" si="12"/>
        <v>100</v>
      </c>
      <c r="AI33" s="7">
        <f t="shared" si="13"/>
        <v>96</v>
      </c>
      <c r="AJ33" s="7">
        <f t="shared" si="14"/>
        <v>99.2</v>
      </c>
      <c r="AK33" s="7">
        <f t="shared" si="15"/>
        <v>68</v>
      </c>
      <c r="AL33" s="7">
        <f t="shared" si="16"/>
        <v>100</v>
      </c>
      <c r="AM33" s="8">
        <f t="shared" si="3"/>
        <v>29</v>
      </c>
      <c r="AN33" s="8">
        <f t="shared" si="17"/>
        <v>6</v>
      </c>
      <c r="AO33" s="8">
        <v>1</v>
      </c>
      <c r="AP33" s="7">
        <f t="shared" si="4"/>
        <v>36</v>
      </c>
    </row>
    <row r="34" spans="1:42" x14ac:dyDescent="0.25">
      <c r="A34" s="7" t="str">
        <f>VLOOKUP(B34,indeks!$A$2:$B$200,2, FALSE)</f>
        <v>PS230060</v>
      </c>
      <c r="B34" s="7" t="s">
        <v>618</v>
      </c>
      <c r="C34" s="7" t="s">
        <v>156</v>
      </c>
      <c r="D34" s="7" t="s">
        <v>157</v>
      </c>
      <c r="E34" s="7" t="s">
        <v>158</v>
      </c>
      <c r="F34" s="8">
        <v>20</v>
      </c>
      <c r="G34" s="8">
        <v>20</v>
      </c>
      <c r="H34" s="8">
        <v>20</v>
      </c>
      <c r="I34" s="8">
        <v>20</v>
      </c>
      <c r="J34" s="8">
        <v>20</v>
      </c>
      <c r="K34" s="8">
        <v>20</v>
      </c>
      <c r="L34" s="8">
        <v>20</v>
      </c>
      <c r="M34" s="8">
        <v>20</v>
      </c>
      <c r="N34" s="8">
        <v>20</v>
      </c>
      <c r="O34" s="8">
        <v>20</v>
      </c>
      <c r="P34" s="7">
        <v>75</v>
      </c>
      <c r="Q34" s="7">
        <v>100</v>
      </c>
      <c r="R34" s="7">
        <v>95</v>
      </c>
      <c r="S34" s="7">
        <v>95</v>
      </c>
      <c r="T34" s="7">
        <v>50</v>
      </c>
      <c r="U34" s="7">
        <v>95</v>
      </c>
      <c r="V34" s="7">
        <v>60</v>
      </c>
      <c r="W34" s="7">
        <v>89</v>
      </c>
      <c r="X34" s="7">
        <v>80</v>
      </c>
      <c r="Y34" s="7">
        <v>100</v>
      </c>
      <c r="Z34" s="8">
        <v>5.42</v>
      </c>
      <c r="AA34" s="8">
        <v>86.32</v>
      </c>
      <c r="AB34" s="8">
        <f t="shared" si="1"/>
        <v>0</v>
      </c>
      <c r="AC34" s="7">
        <f t="shared" ref="AC34:AC65" si="18">P34*0.8 +F34</f>
        <v>80</v>
      </c>
      <c r="AD34" s="7">
        <f t="shared" ref="AD34:AD65" si="19">Q34*0.8 +G34</f>
        <v>100</v>
      </c>
      <c r="AE34" s="7">
        <f t="shared" ref="AE34:AE65" si="20">R34*0.8 +H34</f>
        <v>96</v>
      </c>
      <c r="AF34" s="7">
        <f t="shared" ref="AF34:AF65" si="21">S34*0.8 +I34</f>
        <v>96</v>
      </c>
      <c r="AG34" s="7">
        <f t="shared" ref="AG34:AG65" si="22">T34*0.8 +J34</f>
        <v>60</v>
      </c>
      <c r="AH34" s="7">
        <f t="shared" ref="AH34:AH65" si="23">U34*0.8 +K34</f>
        <v>96</v>
      </c>
      <c r="AI34" s="7">
        <f t="shared" ref="AI34:AI65" si="24">V34*0.8 +L34</f>
        <v>68</v>
      </c>
      <c r="AJ34" s="7">
        <f t="shared" ref="AJ34:AJ65" si="25">W34*0.8 +M34</f>
        <v>91.2</v>
      </c>
      <c r="AK34" s="7">
        <f t="shared" ref="AK34:AK65" si="26">X34*0.8 +N34</f>
        <v>84</v>
      </c>
      <c r="AL34" s="7">
        <f t="shared" ref="AL34:AL65" si="27">Y34*0.8 +O34</f>
        <v>100</v>
      </c>
      <c r="AM34" s="8">
        <f t="shared" si="3"/>
        <v>28</v>
      </c>
      <c r="AN34" s="8">
        <f t="shared" si="17"/>
        <v>5</v>
      </c>
      <c r="AO34" s="8">
        <v>0</v>
      </c>
      <c r="AP34" s="7">
        <f t="shared" si="4"/>
        <v>33</v>
      </c>
    </row>
    <row r="35" spans="1:42" x14ac:dyDescent="0.25">
      <c r="A35" s="7" t="str">
        <f>VLOOKUP(B35,indeks!$A$2:$B$200,2, FALSE)</f>
        <v>PS230037</v>
      </c>
      <c r="B35" s="7" t="s">
        <v>603</v>
      </c>
      <c r="C35" s="7" t="s">
        <v>126</v>
      </c>
      <c r="D35" s="7" t="s">
        <v>127</v>
      </c>
      <c r="E35" s="7" t="s">
        <v>128</v>
      </c>
      <c r="F35" s="8">
        <v>20</v>
      </c>
      <c r="G35" s="8">
        <v>20</v>
      </c>
      <c r="H35" s="8">
        <v>20</v>
      </c>
      <c r="I35" s="8">
        <v>20</v>
      </c>
      <c r="K35" s="8">
        <v>18</v>
      </c>
      <c r="L35" s="8">
        <v>20</v>
      </c>
      <c r="M35" s="8">
        <v>20</v>
      </c>
      <c r="O35" s="8">
        <v>20</v>
      </c>
      <c r="P35" s="7">
        <v>80</v>
      </c>
      <c r="Q35" s="7">
        <v>90</v>
      </c>
      <c r="R35" s="7">
        <v>90</v>
      </c>
      <c r="S35" s="7">
        <v>90</v>
      </c>
      <c r="U35" s="7">
        <v>100</v>
      </c>
      <c r="V35" s="7">
        <v>40</v>
      </c>
      <c r="W35" s="7">
        <v>80</v>
      </c>
      <c r="Y35" s="7">
        <v>70</v>
      </c>
      <c r="AA35" s="8">
        <v>83.13</v>
      </c>
      <c r="AB35" s="8">
        <f t="shared" si="1"/>
        <v>2</v>
      </c>
      <c r="AC35" s="7">
        <f t="shared" si="18"/>
        <v>84</v>
      </c>
      <c r="AD35" s="7">
        <f t="shared" si="19"/>
        <v>92</v>
      </c>
      <c r="AE35" s="7">
        <f t="shared" si="20"/>
        <v>92</v>
      </c>
      <c r="AF35" s="7">
        <f t="shared" si="21"/>
        <v>92</v>
      </c>
      <c r="AG35" s="7">
        <f t="shared" si="22"/>
        <v>0</v>
      </c>
      <c r="AH35" s="7">
        <f t="shared" si="23"/>
        <v>98</v>
      </c>
      <c r="AI35" s="7">
        <f t="shared" si="24"/>
        <v>52</v>
      </c>
      <c r="AJ35" s="7">
        <f t="shared" si="25"/>
        <v>84</v>
      </c>
      <c r="AK35" s="7">
        <f t="shared" si="26"/>
        <v>0</v>
      </c>
      <c r="AL35" s="7">
        <f t="shared" si="27"/>
        <v>76</v>
      </c>
      <c r="AM35" s="8">
        <f t="shared" si="3"/>
        <v>25</v>
      </c>
      <c r="AN35" s="8">
        <f t="shared" si="17"/>
        <v>0</v>
      </c>
      <c r="AO35" s="8">
        <v>1</v>
      </c>
      <c r="AP35" s="7">
        <f t="shared" si="4"/>
        <v>26</v>
      </c>
    </row>
    <row r="36" spans="1:42" x14ac:dyDescent="0.25">
      <c r="A36" s="7" t="str">
        <f>VLOOKUP(B36,indeks!$A$2:$B$200,2, FALSE)</f>
        <v>PS230016</v>
      </c>
      <c r="B36" s="7" t="s">
        <v>528</v>
      </c>
      <c r="C36" s="7" t="s">
        <v>120</v>
      </c>
      <c r="D36" s="7" t="s">
        <v>121</v>
      </c>
      <c r="E36" s="7" t="s">
        <v>122</v>
      </c>
      <c r="F36" s="8">
        <v>20</v>
      </c>
      <c r="G36" s="8">
        <v>20</v>
      </c>
      <c r="H36" s="8">
        <v>20</v>
      </c>
      <c r="I36" s="8">
        <v>20</v>
      </c>
      <c r="J36" s="8">
        <v>20</v>
      </c>
      <c r="K36" s="8">
        <v>18</v>
      </c>
      <c r="L36" s="8">
        <v>20</v>
      </c>
      <c r="M36" s="8">
        <v>20</v>
      </c>
      <c r="N36" s="8">
        <v>20</v>
      </c>
      <c r="O36" s="8">
        <v>20</v>
      </c>
      <c r="P36" s="7">
        <v>90</v>
      </c>
      <c r="Q36" s="7">
        <v>100</v>
      </c>
      <c r="R36" s="7">
        <v>100</v>
      </c>
      <c r="S36" s="7">
        <v>95</v>
      </c>
      <c r="T36" s="7">
        <v>100</v>
      </c>
      <c r="U36" s="7">
        <v>95</v>
      </c>
      <c r="V36" s="7">
        <v>100</v>
      </c>
      <c r="W36" s="7">
        <v>100</v>
      </c>
      <c r="X36" s="7">
        <v>95</v>
      </c>
      <c r="Y36" s="7">
        <v>100</v>
      </c>
      <c r="Z36" s="8">
        <v>10</v>
      </c>
      <c r="AA36" s="8">
        <v>92.95</v>
      </c>
      <c r="AB36" s="8">
        <f t="shared" si="1"/>
        <v>0</v>
      </c>
      <c r="AC36" s="7">
        <f t="shared" si="18"/>
        <v>92</v>
      </c>
      <c r="AD36" s="7">
        <f t="shared" si="19"/>
        <v>100</v>
      </c>
      <c r="AE36" s="7">
        <f t="shared" si="20"/>
        <v>100</v>
      </c>
      <c r="AF36" s="7">
        <f t="shared" si="21"/>
        <v>96</v>
      </c>
      <c r="AG36" s="7">
        <f t="shared" si="22"/>
        <v>100</v>
      </c>
      <c r="AH36" s="7">
        <f t="shared" si="23"/>
        <v>94</v>
      </c>
      <c r="AI36" s="7">
        <f t="shared" si="24"/>
        <v>100</v>
      </c>
      <c r="AJ36" s="7">
        <f t="shared" si="25"/>
        <v>100</v>
      </c>
      <c r="AK36" s="7">
        <f t="shared" si="26"/>
        <v>96</v>
      </c>
      <c r="AL36" s="7">
        <f t="shared" si="27"/>
        <v>100</v>
      </c>
      <c r="AM36" s="8">
        <f t="shared" si="3"/>
        <v>30</v>
      </c>
      <c r="AN36" s="8">
        <f t="shared" si="17"/>
        <v>10</v>
      </c>
      <c r="AO36" s="8">
        <v>1</v>
      </c>
      <c r="AP36" s="7">
        <f t="shared" si="4"/>
        <v>41</v>
      </c>
    </row>
    <row r="37" spans="1:42" x14ac:dyDescent="0.25">
      <c r="A37" s="7" t="str">
        <f>VLOOKUP(B37,indeks!$A$2:$B$200,2, FALSE)</f>
        <v>PS230118</v>
      </c>
      <c r="B37" s="7" t="s">
        <v>628</v>
      </c>
      <c r="C37" s="7" t="s">
        <v>282</v>
      </c>
      <c r="D37" s="7" t="s">
        <v>283</v>
      </c>
      <c r="E37" s="7" t="s">
        <v>284</v>
      </c>
      <c r="F37" s="8">
        <v>16</v>
      </c>
      <c r="G37" s="8">
        <v>20</v>
      </c>
      <c r="H37" s="8">
        <v>20</v>
      </c>
      <c r="I37" s="8">
        <v>20</v>
      </c>
      <c r="K37" s="8">
        <v>20</v>
      </c>
      <c r="L37" s="8">
        <v>20</v>
      </c>
      <c r="M37" s="8">
        <v>20</v>
      </c>
      <c r="N37" s="8">
        <v>20</v>
      </c>
      <c r="O37" s="8">
        <v>20</v>
      </c>
      <c r="P37" s="7">
        <v>70</v>
      </c>
      <c r="Q37" s="7">
        <v>70</v>
      </c>
      <c r="R37" s="7">
        <v>90</v>
      </c>
      <c r="S37" s="7">
        <v>85</v>
      </c>
      <c r="U37" s="7">
        <v>95</v>
      </c>
      <c r="V37" s="7">
        <v>75</v>
      </c>
      <c r="W37" s="7">
        <v>80</v>
      </c>
      <c r="X37" s="7">
        <v>45</v>
      </c>
      <c r="Y37" s="7">
        <v>67</v>
      </c>
      <c r="Z37" s="8">
        <v>4.17</v>
      </c>
      <c r="AA37" s="8">
        <v>74.819999999999993</v>
      </c>
      <c r="AB37" s="8">
        <f t="shared" si="1"/>
        <v>1</v>
      </c>
      <c r="AC37" s="7">
        <f t="shared" si="18"/>
        <v>72</v>
      </c>
      <c r="AD37" s="7">
        <f t="shared" si="19"/>
        <v>76</v>
      </c>
      <c r="AE37" s="7">
        <f t="shared" si="20"/>
        <v>92</v>
      </c>
      <c r="AF37" s="7">
        <f t="shared" si="21"/>
        <v>88</v>
      </c>
      <c r="AG37" s="7">
        <f t="shared" si="22"/>
        <v>0</v>
      </c>
      <c r="AH37" s="7">
        <f t="shared" si="23"/>
        <v>96</v>
      </c>
      <c r="AI37" s="7">
        <f t="shared" si="24"/>
        <v>80</v>
      </c>
      <c r="AJ37" s="7">
        <f t="shared" si="25"/>
        <v>84</v>
      </c>
      <c r="AK37" s="7">
        <f t="shared" si="26"/>
        <v>56</v>
      </c>
      <c r="AL37" s="7">
        <f t="shared" si="27"/>
        <v>73.599999999999994</v>
      </c>
      <c r="AM37" s="8">
        <f t="shared" si="3"/>
        <v>25</v>
      </c>
      <c r="AN37" s="8">
        <f t="shared" si="17"/>
        <v>4</v>
      </c>
      <c r="AO37" s="8">
        <v>1</v>
      </c>
      <c r="AP37" s="7">
        <f t="shared" si="4"/>
        <v>30</v>
      </c>
    </row>
    <row r="38" spans="1:42" x14ac:dyDescent="0.25">
      <c r="A38" s="7" t="str">
        <f>VLOOKUP(B38,indeks!$A$2:$B$200,2, FALSE)</f>
        <v>PS230076</v>
      </c>
      <c r="B38" s="7" t="s">
        <v>548</v>
      </c>
      <c r="C38" s="7" t="s">
        <v>120</v>
      </c>
      <c r="D38" s="7" t="s">
        <v>299</v>
      </c>
      <c r="E38" s="7" t="s">
        <v>300</v>
      </c>
      <c r="F38" s="8">
        <v>18</v>
      </c>
      <c r="G38" s="8">
        <v>20</v>
      </c>
      <c r="H38" s="8">
        <v>20</v>
      </c>
      <c r="I38" s="8">
        <v>20</v>
      </c>
      <c r="J38" s="8">
        <v>20</v>
      </c>
      <c r="K38" s="8">
        <v>18</v>
      </c>
      <c r="L38" s="8">
        <v>16</v>
      </c>
      <c r="M38" s="8">
        <v>20</v>
      </c>
      <c r="O38" s="8">
        <v>20</v>
      </c>
      <c r="P38" s="7">
        <v>70</v>
      </c>
      <c r="Q38" s="7">
        <v>90</v>
      </c>
      <c r="R38" s="7">
        <v>90</v>
      </c>
      <c r="S38" s="7">
        <v>100</v>
      </c>
      <c r="T38" s="7">
        <v>80</v>
      </c>
      <c r="U38" s="7">
        <v>100</v>
      </c>
      <c r="V38" s="7">
        <v>85</v>
      </c>
      <c r="W38" s="7">
        <v>99</v>
      </c>
      <c r="Y38" s="7">
        <v>79</v>
      </c>
      <c r="Z38" s="8">
        <v>7.5</v>
      </c>
      <c r="AA38" s="8">
        <v>75.92</v>
      </c>
      <c r="AB38" s="8">
        <f t="shared" si="1"/>
        <v>1</v>
      </c>
      <c r="AC38" s="7">
        <f t="shared" si="18"/>
        <v>74</v>
      </c>
      <c r="AD38" s="7">
        <f t="shared" si="19"/>
        <v>92</v>
      </c>
      <c r="AE38" s="7">
        <f t="shared" si="20"/>
        <v>92</v>
      </c>
      <c r="AF38" s="7">
        <f t="shared" si="21"/>
        <v>100</v>
      </c>
      <c r="AG38" s="7">
        <f t="shared" si="22"/>
        <v>84</v>
      </c>
      <c r="AH38" s="7">
        <f t="shared" si="23"/>
        <v>98</v>
      </c>
      <c r="AI38" s="7">
        <f t="shared" si="24"/>
        <v>84</v>
      </c>
      <c r="AJ38" s="7">
        <f t="shared" si="25"/>
        <v>99.2</v>
      </c>
      <c r="AK38" s="7">
        <f t="shared" si="26"/>
        <v>0</v>
      </c>
      <c r="AL38" s="7">
        <f t="shared" si="27"/>
        <v>83.2</v>
      </c>
      <c r="AM38" s="8">
        <f t="shared" si="3"/>
        <v>27</v>
      </c>
      <c r="AN38" s="8">
        <f t="shared" ref="AN38:AN66" si="28">ROUND(Z38,0)</f>
        <v>8</v>
      </c>
      <c r="AO38" s="8">
        <v>1</v>
      </c>
      <c r="AP38" s="7">
        <f t="shared" si="4"/>
        <v>36</v>
      </c>
    </row>
    <row r="39" spans="1:42" x14ac:dyDescent="0.25">
      <c r="A39" s="7" t="str">
        <f>VLOOKUP(B39,indeks!$A$2:$B$200,2, FALSE)</f>
        <v>PS230023</v>
      </c>
      <c r="B39" s="7" t="s">
        <v>606</v>
      </c>
      <c r="C39" s="7" t="s">
        <v>139</v>
      </c>
      <c r="D39" s="7" t="s">
        <v>140</v>
      </c>
      <c r="E39" s="7" t="s">
        <v>141</v>
      </c>
      <c r="F39" s="8">
        <v>20</v>
      </c>
      <c r="G39" s="8">
        <v>20</v>
      </c>
      <c r="H39" s="8">
        <v>18</v>
      </c>
      <c r="I39" s="8">
        <v>20</v>
      </c>
      <c r="J39" s="8">
        <v>20</v>
      </c>
      <c r="K39" s="8">
        <v>20</v>
      </c>
      <c r="L39" s="8">
        <v>20</v>
      </c>
      <c r="M39" s="8">
        <v>20</v>
      </c>
      <c r="N39" s="8">
        <v>20</v>
      </c>
      <c r="O39" s="8">
        <v>17</v>
      </c>
      <c r="P39" s="7">
        <v>70</v>
      </c>
      <c r="Q39" s="7">
        <v>90</v>
      </c>
      <c r="R39" s="7">
        <v>90</v>
      </c>
      <c r="S39" s="7">
        <v>95</v>
      </c>
      <c r="T39" s="7">
        <v>80</v>
      </c>
      <c r="U39" s="7">
        <v>100</v>
      </c>
      <c r="V39" s="7">
        <v>60</v>
      </c>
      <c r="W39" s="7">
        <v>100</v>
      </c>
      <c r="X39" s="7">
        <v>45</v>
      </c>
      <c r="Y39" s="7">
        <v>99</v>
      </c>
      <c r="Z39" s="8">
        <v>7.92</v>
      </c>
      <c r="AA39" s="8">
        <v>81.010000000000005</v>
      </c>
      <c r="AB39" s="8">
        <f t="shared" si="1"/>
        <v>0</v>
      </c>
      <c r="AC39" s="7">
        <f t="shared" si="18"/>
        <v>76</v>
      </c>
      <c r="AD39" s="7">
        <f t="shared" si="19"/>
        <v>92</v>
      </c>
      <c r="AE39" s="7">
        <f t="shared" si="20"/>
        <v>90</v>
      </c>
      <c r="AF39" s="7">
        <f t="shared" si="21"/>
        <v>96</v>
      </c>
      <c r="AG39" s="7">
        <f t="shared" si="22"/>
        <v>84</v>
      </c>
      <c r="AH39" s="7">
        <f t="shared" si="23"/>
        <v>100</v>
      </c>
      <c r="AI39" s="7">
        <f t="shared" si="24"/>
        <v>68</v>
      </c>
      <c r="AJ39" s="7">
        <f t="shared" si="25"/>
        <v>100</v>
      </c>
      <c r="AK39" s="7">
        <f t="shared" si="26"/>
        <v>56</v>
      </c>
      <c r="AL39" s="7">
        <f t="shared" si="27"/>
        <v>96.2</v>
      </c>
      <c r="AM39" s="8">
        <f t="shared" si="3"/>
        <v>28</v>
      </c>
      <c r="AN39" s="8">
        <f t="shared" si="28"/>
        <v>8</v>
      </c>
      <c r="AO39" s="8">
        <v>1</v>
      </c>
      <c r="AP39" s="7">
        <f t="shared" si="4"/>
        <v>37</v>
      </c>
    </row>
    <row r="40" spans="1:42" x14ac:dyDescent="0.25">
      <c r="A40" s="7" t="str">
        <f>VLOOKUP(B40,indeks!$A$2:$B$200,2, FALSE)</f>
        <v>PS230112</v>
      </c>
      <c r="B40" s="7" t="s">
        <v>596</v>
      </c>
      <c r="C40" s="7" t="s">
        <v>71</v>
      </c>
      <c r="D40" s="7" t="s">
        <v>72</v>
      </c>
      <c r="E40" s="7" t="s">
        <v>73</v>
      </c>
      <c r="F40" s="8">
        <v>9</v>
      </c>
      <c r="G40" s="8">
        <v>20</v>
      </c>
      <c r="H40" s="8">
        <v>20</v>
      </c>
      <c r="I40" s="8">
        <v>14</v>
      </c>
      <c r="J40" s="8">
        <v>20</v>
      </c>
      <c r="K40" s="8">
        <v>18</v>
      </c>
      <c r="L40" s="8">
        <v>16</v>
      </c>
      <c r="M40" s="8">
        <v>17</v>
      </c>
      <c r="N40" s="8">
        <v>16</v>
      </c>
      <c r="O40" s="8">
        <v>20</v>
      </c>
      <c r="P40" s="7">
        <v>55</v>
      </c>
      <c r="Q40" s="7">
        <v>90</v>
      </c>
      <c r="R40" s="7">
        <v>100</v>
      </c>
      <c r="S40" s="7">
        <v>45</v>
      </c>
      <c r="T40" s="7">
        <v>80</v>
      </c>
      <c r="U40" s="7">
        <v>60</v>
      </c>
      <c r="V40" s="7">
        <v>75</v>
      </c>
      <c r="W40" s="7">
        <v>60</v>
      </c>
      <c r="X40" s="7">
        <v>70</v>
      </c>
      <c r="Y40" s="7">
        <v>100</v>
      </c>
      <c r="Z40" s="8">
        <v>8.33</v>
      </c>
      <c r="AA40" s="8">
        <v>80.16</v>
      </c>
      <c r="AB40" s="8">
        <f t="shared" si="1"/>
        <v>0</v>
      </c>
      <c r="AC40" s="7">
        <f t="shared" si="18"/>
        <v>53</v>
      </c>
      <c r="AD40" s="7">
        <f t="shared" si="19"/>
        <v>92</v>
      </c>
      <c r="AE40" s="7">
        <f t="shared" si="20"/>
        <v>100</v>
      </c>
      <c r="AF40" s="7">
        <f t="shared" si="21"/>
        <v>50</v>
      </c>
      <c r="AG40" s="7">
        <f t="shared" si="22"/>
        <v>84</v>
      </c>
      <c r="AH40" s="7">
        <f t="shared" si="23"/>
        <v>66</v>
      </c>
      <c r="AI40" s="7">
        <f t="shared" si="24"/>
        <v>76</v>
      </c>
      <c r="AJ40" s="7">
        <f t="shared" si="25"/>
        <v>65</v>
      </c>
      <c r="AK40" s="7">
        <f t="shared" si="26"/>
        <v>72</v>
      </c>
      <c r="AL40" s="7">
        <f t="shared" si="27"/>
        <v>100</v>
      </c>
      <c r="AM40" s="8">
        <f t="shared" si="3"/>
        <v>25</v>
      </c>
      <c r="AN40" s="8">
        <f t="shared" si="28"/>
        <v>8</v>
      </c>
      <c r="AO40" s="8">
        <v>0</v>
      </c>
      <c r="AP40" s="7">
        <f t="shared" si="4"/>
        <v>33</v>
      </c>
    </row>
    <row r="41" spans="1:42" x14ac:dyDescent="0.25">
      <c r="A41" s="7" t="str">
        <f>VLOOKUP(B41,indeks!$A$2:$B$200,2, FALSE)</f>
        <v>PS230014</v>
      </c>
      <c r="B41" s="7" t="s">
        <v>558</v>
      </c>
      <c r="C41" s="7" t="s">
        <v>71</v>
      </c>
      <c r="D41" s="7" t="s">
        <v>232</v>
      </c>
      <c r="E41" s="7" t="s">
        <v>233</v>
      </c>
      <c r="F41" s="8">
        <v>20</v>
      </c>
      <c r="G41" s="8">
        <v>20</v>
      </c>
      <c r="H41" s="8">
        <v>20</v>
      </c>
      <c r="I41" s="8">
        <v>20</v>
      </c>
      <c r="J41" s="8">
        <v>20</v>
      </c>
      <c r="K41" s="8">
        <v>20</v>
      </c>
      <c r="L41" s="8">
        <v>18</v>
      </c>
      <c r="M41" s="8">
        <v>20</v>
      </c>
      <c r="N41" s="8">
        <v>20</v>
      </c>
      <c r="O41" s="8">
        <v>20</v>
      </c>
      <c r="P41" s="7">
        <v>100</v>
      </c>
      <c r="Q41" s="7">
        <v>90</v>
      </c>
      <c r="R41" s="7">
        <v>100</v>
      </c>
      <c r="S41" s="7">
        <v>85</v>
      </c>
      <c r="T41" s="7">
        <v>100</v>
      </c>
      <c r="U41" s="7">
        <v>95</v>
      </c>
      <c r="V41" s="7">
        <v>95</v>
      </c>
      <c r="W41" s="7">
        <v>100</v>
      </c>
      <c r="X41" s="7">
        <v>100</v>
      </c>
      <c r="Y41" s="7">
        <v>100</v>
      </c>
      <c r="Z41" s="8">
        <v>10</v>
      </c>
      <c r="AA41" s="8">
        <v>98.15</v>
      </c>
      <c r="AB41" s="8">
        <f t="shared" si="1"/>
        <v>0</v>
      </c>
      <c r="AC41" s="7">
        <f t="shared" si="18"/>
        <v>100</v>
      </c>
      <c r="AD41" s="7">
        <f t="shared" si="19"/>
        <v>92</v>
      </c>
      <c r="AE41" s="7">
        <f t="shared" si="20"/>
        <v>100</v>
      </c>
      <c r="AF41" s="7">
        <f t="shared" si="21"/>
        <v>88</v>
      </c>
      <c r="AG41" s="7">
        <f t="shared" si="22"/>
        <v>100</v>
      </c>
      <c r="AH41" s="7">
        <f t="shared" si="23"/>
        <v>96</v>
      </c>
      <c r="AI41" s="7">
        <f t="shared" si="24"/>
        <v>94</v>
      </c>
      <c r="AJ41" s="7">
        <f t="shared" si="25"/>
        <v>100</v>
      </c>
      <c r="AK41" s="7">
        <f t="shared" si="26"/>
        <v>100</v>
      </c>
      <c r="AL41" s="7">
        <f t="shared" si="27"/>
        <v>100</v>
      </c>
      <c r="AM41" s="8">
        <f t="shared" si="3"/>
        <v>30</v>
      </c>
      <c r="AN41" s="8">
        <f t="shared" si="28"/>
        <v>10</v>
      </c>
      <c r="AO41" s="8">
        <v>1</v>
      </c>
      <c r="AP41" s="7">
        <f t="shared" si="4"/>
        <v>41</v>
      </c>
    </row>
    <row r="42" spans="1:42" x14ac:dyDescent="0.25">
      <c r="A42" s="7" t="str">
        <f>VLOOKUP(B42,indeks!$A$2:$B$200,2, FALSE)</f>
        <v>PS230040</v>
      </c>
      <c r="B42" s="7" t="s">
        <v>580</v>
      </c>
      <c r="C42" s="7" t="s">
        <v>265</v>
      </c>
      <c r="D42" s="7" t="s">
        <v>266</v>
      </c>
      <c r="E42" s="7" t="s">
        <v>267</v>
      </c>
      <c r="F42" s="8">
        <v>20</v>
      </c>
      <c r="G42" s="8">
        <v>20</v>
      </c>
      <c r="H42" s="8">
        <v>20</v>
      </c>
      <c r="I42" s="8">
        <v>20</v>
      </c>
      <c r="J42" s="8">
        <v>20</v>
      </c>
      <c r="K42" s="8">
        <v>20</v>
      </c>
      <c r="L42" s="8">
        <v>20</v>
      </c>
      <c r="M42" s="8">
        <v>20</v>
      </c>
      <c r="N42" s="8">
        <v>20</v>
      </c>
      <c r="O42" s="8">
        <v>20</v>
      </c>
      <c r="P42" s="7">
        <v>20</v>
      </c>
      <c r="Q42" s="7">
        <v>80</v>
      </c>
      <c r="R42" s="7">
        <v>95</v>
      </c>
      <c r="S42" s="7">
        <v>100</v>
      </c>
      <c r="T42" s="7">
        <v>85</v>
      </c>
      <c r="U42" s="7">
        <v>85</v>
      </c>
      <c r="V42" s="7">
        <v>70</v>
      </c>
      <c r="W42" s="7">
        <v>99</v>
      </c>
      <c r="X42" s="7">
        <v>90</v>
      </c>
      <c r="Y42" s="7">
        <v>100</v>
      </c>
      <c r="Z42" s="8">
        <v>2.08</v>
      </c>
      <c r="AA42" s="8">
        <v>84.8</v>
      </c>
      <c r="AB42" s="8">
        <f t="shared" si="1"/>
        <v>0</v>
      </c>
      <c r="AC42" s="7">
        <f t="shared" si="18"/>
        <v>36</v>
      </c>
      <c r="AD42" s="7">
        <f t="shared" si="19"/>
        <v>84</v>
      </c>
      <c r="AE42" s="7">
        <f t="shared" si="20"/>
        <v>96</v>
      </c>
      <c r="AF42" s="7">
        <f t="shared" si="21"/>
        <v>100</v>
      </c>
      <c r="AG42" s="7">
        <f t="shared" si="22"/>
        <v>88</v>
      </c>
      <c r="AH42" s="7">
        <f t="shared" si="23"/>
        <v>88</v>
      </c>
      <c r="AI42" s="7">
        <f t="shared" si="24"/>
        <v>76</v>
      </c>
      <c r="AJ42" s="7">
        <f t="shared" si="25"/>
        <v>99.2</v>
      </c>
      <c r="AK42" s="7">
        <f t="shared" si="26"/>
        <v>92</v>
      </c>
      <c r="AL42" s="7">
        <f t="shared" si="27"/>
        <v>100</v>
      </c>
      <c r="AM42" s="8">
        <f t="shared" si="3"/>
        <v>28</v>
      </c>
      <c r="AN42" s="8">
        <f t="shared" si="28"/>
        <v>2</v>
      </c>
      <c r="AO42" s="8">
        <v>1</v>
      </c>
      <c r="AP42" s="7">
        <f t="shared" si="4"/>
        <v>31</v>
      </c>
    </row>
    <row r="43" spans="1:42" x14ac:dyDescent="0.25">
      <c r="A43" s="7" t="str">
        <f>VLOOKUP(B43,indeks!$A$2:$B$200,2, FALSE)</f>
        <v>PS230008</v>
      </c>
      <c r="B43" s="7" t="s">
        <v>587</v>
      </c>
      <c r="C43" s="7" t="s">
        <v>42</v>
      </c>
      <c r="D43" s="7" t="s">
        <v>43</v>
      </c>
      <c r="E43" s="7" t="s">
        <v>44</v>
      </c>
      <c r="F43" s="8">
        <v>20</v>
      </c>
      <c r="G43" s="8">
        <v>20</v>
      </c>
      <c r="H43" s="8">
        <v>20</v>
      </c>
      <c r="I43" s="8">
        <v>20</v>
      </c>
      <c r="J43" s="8">
        <v>20</v>
      </c>
      <c r="K43" s="8">
        <v>20</v>
      </c>
      <c r="M43" s="8">
        <v>17</v>
      </c>
      <c r="N43" s="8">
        <v>20</v>
      </c>
      <c r="P43" s="7">
        <v>100</v>
      </c>
      <c r="Q43" s="7">
        <v>90</v>
      </c>
      <c r="R43" s="7">
        <v>85</v>
      </c>
      <c r="S43" s="7">
        <v>100</v>
      </c>
      <c r="T43" s="7">
        <v>100</v>
      </c>
      <c r="U43" s="7">
        <v>90</v>
      </c>
      <c r="W43" s="7">
        <v>80</v>
      </c>
      <c r="X43" s="7">
        <v>80</v>
      </c>
      <c r="Z43" s="8">
        <v>7.08</v>
      </c>
      <c r="AA43" s="8">
        <v>90.87</v>
      </c>
      <c r="AB43" s="8">
        <f t="shared" si="1"/>
        <v>2</v>
      </c>
      <c r="AC43" s="7">
        <f t="shared" si="18"/>
        <v>100</v>
      </c>
      <c r="AD43" s="7">
        <f t="shared" si="19"/>
        <v>92</v>
      </c>
      <c r="AE43" s="7">
        <f t="shared" si="20"/>
        <v>88</v>
      </c>
      <c r="AF43" s="7">
        <f t="shared" si="21"/>
        <v>100</v>
      </c>
      <c r="AG43" s="7">
        <f t="shared" si="22"/>
        <v>100</v>
      </c>
      <c r="AH43" s="7">
        <f t="shared" si="23"/>
        <v>92</v>
      </c>
      <c r="AI43" s="7">
        <f t="shared" si="24"/>
        <v>0</v>
      </c>
      <c r="AJ43" s="7">
        <f t="shared" si="25"/>
        <v>81</v>
      </c>
      <c r="AK43" s="7">
        <f t="shared" si="26"/>
        <v>84</v>
      </c>
      <c r="AL43" s="7">
        <f t="shared" si="27"/>
        <v>0</v>
      </c>
      <c r="AM43" s="8">
        <f t="shared" si="3"/>
        <v>28</v>
      </c>
      <c r="AN43" s="8">
        <f t="shared" si="28"/>
        <v>7</v>
      </c>
      <c r="AO43" s="8">
        <v>1</v>
      </c>
      <c r="AP43" s="7">
        <f t="shared" si="4"/>
        <v>36</v>
      </c>
    </row>
    <row r="44" spans="1:42" x14ac:dyDescent="0.25">
      <c r="A44" s="7" t="str">
        <f>VLOOKUP(B44,indeks!$A$2:$B$200,2, FALSE)</f>
        <v>PS230005</v>
      </c>
      <c r="B44" s="7" t="s">
        <v>521</v>
      </c>
      <c r="C44" s="7" t="s">
        <v>45</v>
      </c>
      <c r="D44" s="7" t="s">
        <v>46</v>
      </c>
      <c r="E44" s="7" t="s">
        <v>47</v>
      </c>
      <c r="F44" s="8">
        <v>20</v>
      </c>
      <c r="G44" s="8">
        <v>18</v>
      </c>
      <c r="H44" s="8">
        <v>18</v>
      </c>
      <c r="I44" s="8">
        <v>14</v>
      </c>
      <c r="J44" s="8">
        <v>20</v>
      </c>
      <c r="K44" s="8">
        <v>18</v>
      </c>
      <c r="L44" s="8">
        <v>20</v>
      </c>
      <c r="M44" s="8">
        <v>17</v>
      </c>
      <c r="N44" s="8">
        <v>20</v>
      </c>
      <c r="O44" s="8">
        <v>20</v>
      </c>
      <c r="P44" s="7">
        <v>70</v>
      </c>
      <c r="Q44" s="7">
        <v>55</v>
      </c>
      <c r="R44" s="7">
        <v>45</v>
      </c>
      <c r="S44" s="7">
        <v>70</v>
      </c>
      <c r="T44" s="7">
        <v>80</v>
      </c>
      <c r="U44" s="7">
        <v>55</v>
      </c>
      <c r="V44" s="7">
        <v>30</v>
      </c>
      <c r="W44" s="7">
        <v>69</v>
      </c>
      <c r="X44" s="7">
        <v>65</v>
      </c>
      <c r="Y44" s="7">
        <v>88</v>
      </c>
      <c r="Z44" s="8">
        <v>2.5</v>
      </c>
      <c r="AA44" s="8">
        <v>64.33</v>
      </c>
      <c r="AB44" s="8">
        <f t="shared" si="1"/>
        <v>0</v>
      </c>
      <c r="AC44" s="7">
        <f t="shared" si="18"/>
        <v>76</v>
      </c>
      <c r="AD44" s="7">
        <f t="shared" si="19"/>
        <v>62</v>
      </c>
      <c r="AE44" s="7">
        <f t="shared" si="20"/>
        <v>54</v>
      </c>
      <c r="AF44" s="7">
        <f t="shared" si="21"/>
        <v>70</v>
      </c>
      <c r="AG44" s="7">
        <f t="shared" si="22"/>
        <v>84</v>
      </c>
      <c r="AH44" s="7">
        <f t="shared" si="23"/>
        <v>62</v>
      </c>
      <c r="AI44" s="7">
        <f t="shared" si="24"/>
        <v>44</v>
      </c>
      <c r="AJ44" s="7">
        <f t="shared" si="25"/>
        <v>72.2</v>
      </c>
      <c r="AK44" s="7">
        <f t="shared" si="26"/>
        <v>72</v>
      </c>
      <c r="AL44" s="7">
        <f t="shared" si="27"/>
        <v>90.4</v>
      </c>
      <c r="AM44" s="8">
        <f t="shared" si="3"/>
        <v>22</v>
      </c>
      <c r="AN44" s="8">
        <f t="shared" si="28"/>
        <v>3</v>
      </c>
      <c r="AO44" s="8">
        <v>1</v>
      </c>
      <c r="AP44" s="7">
        <f t="shared" si="4"/>
        <v>26</v>
      </c>
    </row>
    <row r="45" spans="1:42" x14ac:dyDescent="0.25">
      <c r="A45" s="7" t="str">
        <f>VLOOKUP(B45,indeks!$A$2:$B$200,2, FALSE)</f>
        <v>PS230086</v>
      </c>
      <c r="B45" s="7" t="s">
        <v>522</v>
      </c>
      <c r="C45" s="7" t="s">
        <v>45</v>
      </c>
      <c r="D45" s="7" t="s">
        <v>66</v>
      </c>
      <c r="E45" s="7" t="s">
        <v>67</v>
      </c>
      <c r="F45" s="8">
        <v>20</v>
      </c>
      <c r="G45" s="8">
        <v>20</v>
      </c>
      <c r="H45" s="8">
        <v>18</v>
      </c>
      <c r="I45" s="8">
        <v>20</v>
      </c>
      <c r="J45" s="8">
        <v>20</v>
      </c>
      <c r="K45" s="8">
        <v>20</v>
      </c>
      <c r="L45" s="8">
        <v>20</v>
      </c>
      <c r="M45" s="8">
        <v>20</v>
      </c>
      <c r="N45" s="8">
        <v>20</v>
      </c>
      <c r="O45" s="8">
        <v>20</v>
      </c>
      <c r="P45" s="7">
        <v>90</v>
      </c>
      <c r="Q45" s="7">
        <v>100</v>
      </c>
      <c r="R45" s="7">
        <v>100</v>
      </c>
      <c r="S45" s="7">
        <v>100</v>
      </c>
      <c r="T45" s="7">
        <v>100</v>
      </c>
      <c r="U45" s="7">
        <v>100</v>
      </c>
      <c r="V45" s="7">
        <v>70</v>
      </c>
      <c r="W45" s="7">
        <v>100</v>
      </c>
      <c r="X45" s="7">
        <v>90</v>
      </c>
      <c r="Y45" s="7">
        <v>100</v>
      </c>
      <c r="Z45" s="8">
        <v>10</v>
      </c>
      <c r="AA45" s="8">
        <v>94.73</v>
      </c>
      <c r="AB45" s="8">
        <f t="shared" si="1"/>
        <v>0</v>
      </c>
      <c r="AC45" s="7">
        <f t="shared" si="18"/>
        <v>92</v>
      </c>
      <c r="AD45" s="7">
        <f t="shared" si="19"/>
        <v>100</v>
      </c>
      <c r="AE45" s="7">
        <f t="shared" si="20"/>
        <v>98</v>
      </c>
      <c r="AF45" s="7">
        <f t="shared" si="21"/>
        <v>100</v>
      </c>
      <c r="AG45" s="7">
        <f t="shared" si="22"/>
        <v>100</v>
      </c>
      <c r="AH45" s="7">
        <f t="shared" si="23"/>
        <v>100</v>
      </c>
      <c r="AI45" s="7">
        <f t="shared" si="24"/>
        <v>76</v>
      </c>
      <c r="AJ45" s="7">
        <f t="shared" si="25"/>
        <v>100</v>
      </c>
      <c r="AK45" s="7">
        <f t="shared" si="26"/>
        <v>92</v>
      </c>
      <c r="AL45" s="7">
        <f t="shared" si="27"/>
        <v>100</v>
      </c>
      <c r="AM45" s="8">
        <f t="shared" si="3"/>
        <v>30</v>
      </c>
      <c r="AN45" s="8">
        <f t="shared" si="28"/>
        <v>10</v>
      </c>
      <c r="AO45" s="8">
        <v>1</v>
      </c>
      <c r="AP45" s="7">
        <f t="shared" si="4"/>
        <v>41</v>
      </c>
    </row>
    <row r="46" spans="1:42" x14ac:dyDescent="0.25">
      <c r="A46" s="7" t="str">
        <f>VLOOKUP(B46,indeks!$A$2:$B$200,2, FALSE)</f>
        <v>PS230068</v>
      </c>
      <c r="B46" s="7" t="s">
        <v>527</v>
      </c>
      <c r="C46" s="7" t="s">
        <v>45</v>
      </c>
      <c r="D46" s="7" t="s">
        <v>118</v>
      </c>
      <c r="E46" s="7" t="s">
        <v>119</v>
      </c>
      <c r="F46" s="8">
        <v>20</v>
      </c>
      <c r="G46" s="8">
        <v>20</v>
      </c>
      <c r="H46" s="8">
        <v>20</v>
      </c>
      <c r="I46" s="8">
        <v>17</v>
      </c>
      <c r="J46" s="8">
        <v>20</v>
      </c>
      <c r="K46" s="8">
        <v>18</v>
      </c>
      <c r="L46" s="8">
        <v>20</v>
      </c>
      <c r="N46" s="8">
        <v>20</v>
      </c>
      <c r="O46" s="8">
        <v>20</v>
      </c>
      <c r="P46" s="7">
        <v>90</v>
      </c>
      <c r="Q46" s="7">
        <v>95</v>
      </c>
      <c r="R46" s="7">
        <v>100</v>
      </c>
      <c r="S46" s="7">
        <v>100</v>
      </c>
      <c r="T46" s="7">
        <v>100</v>
      </c>
      <c r="U46" s="7">
        <v>100</v>
      </c>
      <c r="V46" s="7">
        <v>95</v>
      </c>
      <c r="X46" s="7">
        <v>100</v>
      </c>
      <c r="Y46" s="7">
        <v>100</v>
      </c>
      <c r="Z46" s="8">
        <v>8.75</v>
      </c>
      <c r="AA46" s="8">
        <v>91.63</v>
      </c>
      <c r="AB46" s="8">
        <f t="shared" si="1"/>
        <v>1</v>
      </c>
      <c r="AC46" s="7">
        <f t="shared" si="18"/>
        <v>92</v>
      </c>
      <c r="AD46" s="7">
        <f t="shared" si="19"/>
        <v>96</v>
      </c>
      <c r="AE46" s="7">
        <f t="shared" si="20"/>
        <v>100</v>
      </c>
      <c r="AF46" s="7">
        <f t="shared" si="21"/>
        <v>97</v>
      </c>
      <c r="AG46" s="7">
        <f t="shared" si="22"/>
        <v>100</v>
      </c>
      <c r="AH46" s="7">
        <f t="shared" si="23"/>
        <v>98</v>
      </c>
      <c r="AI46" s="7">
        <f t="shared" si="24"/>
        <v>96</v>
      </c>
      <c r="AJ46" s="7">
        <f t="shared" si="25"/>
        <v>0</v>
      </c>
      <c r="AK46" s="7">
        <f t="shared" si="26"/>
        <v>100</v>
      </c>
      <c r="AL46" s="7">
        <f t="shared" si="27"/>
        <v>100</v>
      </c>
      <c r="AM46" s="8">
        <f t="shared" si="3"/>
        <v>30</v>
      </c>
      <c r="AN46" s="8">
        <f t="shared" si="28"/>
        <v>9</v>
      </c>
      <c r="AO46" s="8">
        <v>1</v>
      </c>
      <c r="AP46" s="7">
        <f t="shared" si="4"/>
        <v>40</v>
      </c>
    </row>
    <row r="47" spans="1:42" x14ac:dyDescent="0.25">
      <c r="A47" s="7" t="str">
        <f>VLOOKUP(B47,indeks!$A$2:$B$200,2, FALSE)</f>
        <v>PS230002</v>
      </c>
      <c r="B47" s="7" t="s">
        <v>542</v>
      </c>
      <c r="C47" s="7" t="s">
        <v>45</v>
      </c>
      <c r="D47" s="7" t="s">
        <v>228</v>
      </c>
      <c r="E47" s="7" t="s">
        <v>229</v>
      </c>
      <c r="F47" s="8">
        <v>20</v>
      </c>
      <c r="G47" s="8">
        <v>20</v>
      </c>
      <c r="H47" s="8">
        <v>20</v>
      </c>
      <c r="I47" s="8">
        <v>20</v>
      </c>
      <c r="J47" s="8">
        <v>20</v>
      </c>
      <c r="K47" s="8">
        <v>18</v>
      </c>
      <c r="L47" s="8">
        <v>20</v>
      </c>
      <c r="N47" s="8">
        <v>20</v>
      </c>
      <c r="O47" s="8">
        <v>20</v>
      </c>
      <c r="P47" s="7">
        <v>85</v>
      </c>
      <c r="Q47" s="7">
        <v>100</v>
      </c>
      <c r="R47" s="7">
        <v>100</v>
      </c>
      <c r="S47" s="7">
        <v>100</v>
      </c>
      <c r="T47" s="7">
        <v>100</v>
      </c>
      <c r="U47" s="7">
        <v>100</v>
      </c>
      <c r="V47" s="7">
        <v>95</v>
      </c>
      <c r="X47" s="7">
        <v>100</v>
      </c>
      <c r="Y47" s="7">
        <v>100</v>
      </c>
      <c r="Z47" s="8">
        <v>9.58</v>
      </c>
      <c r="AA47" s="8">
        <v>96.73</v>
      </c>
      <c r="AB47" s="8">
        <f t="shared" si="1"/>
        <v>1</v>
      </c>
      <c r="AC47" s="7">
        <f t="shared" si="18"/>
        <v>88</v>
      </c>
      <c r="AD47" s="7">
        <f t="shared" si="19"/>
        <v>100</v>
      </c>
      <c r="AE47" s="7">
        <f t="shared" si="20"/>
        <v>100</v>
      </c>
      <c r="AF47" s="7">
        <f t="shared" si="21"/>
        <v>100</v>
      </c>
      <c r="AG47" s="7">
        <f t="shared" si="22"/>
        <v>100</v>
      </c>
      <c r="AH47" s="7">
        <f t="shared" si="23"/>
        <v>98</v>
      </c>
      <c r="AI47" s="7">
        <f t="shared" si="24"/>
        <v>96</v>
      </c>
      <c r="AJ47" s="7">
        <f t="shared" si="25"/>
        <v>0</v>
      </c>
      <c r="AK47" s="7">
        <f t="shared" si="26"/>
        <v>100</v>
      </c>
      <c r="AL47" s="7">
        <f t="shared" si="27"/>
        <v>100</v>
      </c>
      <c r="AM47" s="8">
        <f t="shared" si="3"/>
        <v>30</v>
      </c>
      <c r="AN47" s="8">
        <f t="shared" si="28"/>
        <v>10</v>
      </c>
      <c r="AO47" s="8">
        <v>1</v>
      </c>
      <c r="AP47" s="7">
        <f t="shared" si="4"/>
        <v>41</v>
      </c>
    </row>
    <row r="48" spans="1:42" x14ac:dyDescent="0.25">
      <c r="A48" s="7" t="str">
        <f>VLOOKUP(B48,indeks!$A$2:$B$200,2, FALSE)</f>
        <v>PS230019</v>
      </c>
      <c r="B48" s="7" t="s">
        <v>578</v>
      </c>
      <c r="C48" s="7" t="s">
        <v>45</v>
      </c>
      <c r="D48" s="7" t="s">
        <v>248</v>
      </c>
      <c r="E48" s="7" t="s">
        <v>249</v>
      </c>
      <c r="F48" s="8">
        <v>13</v>
      </c>
      <c r="G48" s="8">
        <v>20</v>
      </c>
      <c r="H48" s="8">
        <v>13</v>
      </c>
      <c r="I48" s="8">
        <v>11</v>
      </c>
      <c r="J48" s="8">
        <v>17</v>
      </c>
      <c r="K48" s="8">
        <v>18</v>
      </c>
      <c r="L48" s="8">
        <v>13</v>
      </c>
      <c r="P48" s="7">
        <v>10</v>
      </c>
      <c r="Q48" s="7">
        <v>10</v>
      </c>
      <c r="R48" s="7">
        <v>60</v>
      </c>
      <c r="S48" s="7">
        <v>50</v>
      </c>
      <c r="T48" s="7">
        <v>40</v>
      </c>
      <c r="U48" s="7">
        <v>50</v>
      </c>
      <c r="V48" s="7">
        <v>20</v>
      </c>
      <c r="Z48" s="8">
        <v>2.5</v>
      </c>
      <c r="AA48" s="8">
        <v>40.880000000000003</v>
      </c>
      <c r="AB48" s="8">
        <f t="shared" si="1"/>
        <v>3</v>
      </c>
      <c r="AC48" s="7">
        <f t="shared" si="18"/>
        <v>21</v>
      </c>
      <c r="AD48" s="7">
        <f t="shared" si="19"/>
        <v>28</v>
      </c>
      <c r="AE48" s="7">
        <f t="shared" si="20"/>
        <v>61</v>
      </c>
      <c r="AF48" s="7">
        <f t="shared" si="21"/>
        <v>51</v>
      </c>
      <c r="AG48" s="7">
        <f t="shared" si="22"/>
        <v>49</v>
      </c>
      <c r="AH48" s="7">
        <f t="shared" si="23"/>
        <v>58</v>
      </c>
      <c r="AI48" s="7">
        <f t="shared" si="24"/>
        <v>29</v>
      </c>
      <c r="AJ48" s="7">
        <f t="shared" si="25"/>
        <v>0</v>
      </c>
      <c r="AK48" s="7">
        <f t="shared" si="26"/>
        <v>0</v>
      </c>
      <c r="AL48" s="7">
        <f t="shared" si="27"/>
        <v>0</v>
      </c>
      <c r="AM48" s="8">
        <f t="shared" si="3"/>
        <v>11</v>
      </c>
      <c r="AN48" s="8">
        <f t="shared" si="28"/>
        <v>3</v>
      </c>
      <c r="AO48" s="8">
        <v>1</v>
      </c>
      <c r="AP48" s="7">
        <f t="shared" si="4"/>
        <v>15</v>
      </c>
    </row>
    <row r="49" spans="1:42" x14ac:dyDescent="0.25">
      <c r="A49" s="7" t="str">
        <f>VLOOKUP(B49,indeks!$A$2:$B$200,2, FALSE)</f>
        <v>PS230006</v>
      </c>
      <c r="B49" s="7" t="s">
        <v>595</v>
      </c>
      <c r="C49" s="7" t="s">
        <v>89</v>
      </c>
      <c r="D49" s="7" t="s">
        <v>90</v>
      </c>
      <c r="E49" s="7" t="s">
        <v>91</v>
      </c>
      <c r="H49" s="8">
        <v>20</v>
      </c>
      <c r="I49" s="8">
        <v>20</v>
      </c>
      <c r="J49" s="8">
        <v>20</v>
      </c>
      <c r="K49" s="8">
        <v>20</v>
      </c>
      <c r="L49" s="8">
        <v>20</v>
      </c>
      <c r="M49" s="8">
        <v>20</v>
      </c>
      <c r="N49" s="8">
        <v>20</v>
      </c>
      <c r="O49" s="8">
        <v>20</v>
      </c>
      <c r="R49" s="7">
        <v>65</v>
      </c>
      <c r="S49" s="7">
        <v>100</v>
      </c>
      <c r="T49" s="7">
        <v>75</v>
      </c>
      <c r="U49" s="7">
        <v>100</v>
      </c>
      <c r="V49" s="7">
        <v>50</v>
      </c>
      <c r="W49" s="7">
        <v>60</v>
      </c>
      <c r="X49" s="7">
        <v>30</v>
      </c>
      <c r="Y49" s="7">
        <v>100</v>
      </c>
      <c r="Z49" s="8">
        <v>4.17</v>
      </c>
      <c r="AA49" s="8">
        <v>76.72</v>
      </c>
      <c r="AB49" s="8">
        <f t="shared" si="1"/>
        <v>2</v>
      </c>
      <c r="AC49" s="7">
        <f t="shared" si="18"/>
        <v>0</v>
      </c>
      <c r="AD49" s="7">
        <f t="shared" si="19"/>
        <v>0</v>
      </c>
      <c r="AE49" s="7">
        <f t="shared" si="20"/>
        <v>72</v>
      </c>
      <c r="AF49" s="7">
        <f t="shared" si="21"/>
        <v>100</v>
      </c>
      <c r="AG49" s="7">
        <f t="shared" si="22"/>
        <v>80</v>
      </c>
      <c r="AH49" s="7">
        <f t="shared" si="23"/>
        <v>100</v>
      </c>
      <c r="AI49" s="7">
        <f t="shared" si="24"/>
        <v>60</v>
      </c>
      <c r="AJ49" s="7">
        <f t="shared" si="25"/>
        <v>68</v>
      </c>
      <c r="AK49" s="7">
        <f t="shared" si="26"/>
        <v>44</v>
      </c>
      <c r="AL49" s="7">
        <f t="shared" si="27"/>
        <v>100</v>
      </c>
      <c r="AM49" s="8">
        <f t="shared" si="3"/>
        <v>23</v>
      </c>
      <c r="AN49" s="8">
        <f t="shared" si="28"/>
        <v>4</v>
      </c>
      <c r="AO49" s="8">
        <v>1</v>
      </c>
      <c r="AP49" s="7">
        <f t="shared" si="4"/>
        <v>28</v>
      </c>
    </row>
    <row r="50" spans="1:42" x14ac:dyDescent="0.25">
      <c r="A50" s="7" t="str">
        <f>VLOOKUP(B50,indeks!$A$2:$B$200,2, FALSE)</f>
        <v>PS230035</v>
      </c>
      <c r="B50" s="7" t="s">
        <v>637</v>
      </c>
      <c r="C50" s="7" t="s">
        <v>60</v>
      </c>
      <c r="D50" s="7" t="s">
        <v>61</v>
      </c>
      <c r="E50" s="7" t="s">
        <v>62</v>
      </c>
      <c r="F50" s="8">
        <v>20</v>
      </c>
      <c r="G50" s="8">
        <v>20</v>
      </c>
      <c r="H50" s="8">
        <v>20</v>
      </c>
      <c r="I50" s="8">
        <v>20</v>
      </c>
      <c r="J50" s="8">
        <v>20</v>
      </c>
      <c r="K50" s="8">
        <v>20</v>
      </c>
      <c r="L50" s="8">
        <v>16</v>
      </c>
      <c r="M50" s="8">
        <v>20</v>
      </c>
      <c r="N50" s="8">
        <v>20</v>
      </c>
      <c r="O50" s="8">
        <v>20</v>
      </c>
      <c r="P50" s="7">
        <v>30</v>
      </c>
      <c r="Q50" s="7">
        <v>100</v>
      </c>
      <c r="R50" s="7">
        <v>90</v>
      </c>
      <c r="S50" s="7">
        <v>100</v>
      </c>
      <c r="T50" s="7">
        <v>90</v>
      </c>
      <c r="U50" s="7">
        <v>100</v>
      </c>
      <c r="V50" s="7">
        <v>55</v>
      </c>
      <c r="W50" s="7">
        <v>99</v>
      </c>
      <c r="X50" s="7">
        <v>75</v>
      </c>
      <c r="Y50" s="7">
        <v>100</v>
      </c>
      <c r="Z50" s="8">
        <v>7.08</v>
      </c>
      <c r="AA50" s="8">
        <v>65.849999999999994</v>
      </c>
      <c r="AB50" s="8">
        <f t="shared" si="1"/>
        <v>0</v>
      </c>
      <c r="AC50" s="7">
        <f t="shared" si="18"/>
        <v>44</v>
      </c>
      <c r="AD50" s="7">
        <f t="shared" si="19"/>
        <v>100</v>
      </c>
      <c r="AE50" s="7">
        <f t="shared" si="20"/>
        <v>92</v>
      </c>
      <c r="AF50" s="7">
        <f t="shared" si="21"/>
        <v>100</v>
      </c>
      <c r="AG50" s="7">
        <f t="shared" si="22"/>
        <v>92</v>
      </c>
      <c r="AH50" s="7">
        <f t="shared" si="23"/>
        <v>100</v>
      </c>
      <c r="AI50" s="7">
        <f t="shared" si="24"/>
        <v>60</v>
      </c>
      <c r="AJ50" s="7">
        <f t="shared" si="25"/>
        <v>99.2</v>
      </c>
      <c r="AK50" s="7">
        <f t="shared" si="26"/>
        <v>80</v>
      </c>
      <c r="AL50" s="7">
        <f t="shared" si="27"/>
        <v>100</v>
      </c>
      <c r="AM50" s="8">
        <f t="shared" si="3"/>
        <v>29</v>
      </c>
      <c r="AN50" s="8">
        <f t="shared" si="28"/>
        <v>7</v>
      </c>
      <c r="AO50" s="8">
        <v>0</v>
      </c>
      <c r="AP50" s="7">
        <f t="shared" si="4"/>
        <v>36</v>
      </c>
    </row>
    <row r="51" spans="1:42" x14ac:dyDescent="0.25">
      <c r="A51" s="7" t="str">
        <f>VLOOKUP(B51,indeks!$A$2:$B$200,2, FALSE)</f>
        <v>PS230064</v>
      </c>
      <c r="B51" s="7" t="s">
        <v>553</v>
      </c>
      <c r="C51" s="7" t="s">
        <v>107</v>
      </c>
      <c r="D51" s="7" t="s">
        <v>333</v>
      </c>
      <c r="E51" s="7" t="s">
        <v>327</v>
      </c>
      <c r="F51" s="8">
        <v>20</v>
      </c>
      <c r="G51" s="8">
        <v>20</v>
      </c>
      <c r="H51" s="8">
        <v>18</v>
      </c>
      <c r="I51" s="8">
        <v>20</v>
      </c>
      <c r="J51" s="8">
        <v>20</v>
      </c>
      <c r="L51" s="8">
        <v>20</v>
      </c>
      <c r="M51" s="8">
        <v>20</v>
      </c>
      <c r="N51" s="8">
        <v>20</v>
      </c>
      <c r="O51" s="8">
        <v>20</v>
      </c>
      <c r="P51" s="7">
        <v>70</v>
      </c>
      <c r="Q51" s="7">
        <v>100</v>
      </c>
      <c r="R51" s="7">
        <v>90</v>
      </c>
      <c r="S51" s="7">
        <v>100</v>
      </c>
      <c r="T51" s="7">
        <v>100</v>
      </c>
      <c r="V51" s="7">
        <v>100</v>
      </c>
      <c r="W51" s="7">
        <v>99</v>
      </c>
      <c r="X51" s="7">
        <v>85</v>
      </c>
      <c r="Y51" s="7">
        <v>100</v>
      </c>
      <c r="Z51" s="8">
        <v>2.5</v>
      </c>
      <c r="AA51" s="8">
        <v>93.99</v>
      </c>
      <c r="AB51" s="8">
        <f t="shared" si="1"/>
        <v>1</v>
      </c>
      <c r="AC51" s="7">
        <f t="shared" si="18"/>
        <v>76</v>
      </c>
      <c r="AD51" s="7">
        <f t="shared" si="19"/>
        <v>100</v>
      </c>
      <c r="AE51" s="7">
        <f t="shared" si="20"/>
        <v>90</v>
      </c>
      <c r="AF51" s="7">
        <f t="shared" si="21"/>
        <v>100</v>
      </c>
      <c r="AG51" s="7">
        <f t="shared" si="22"/>
        <v>100</v>
      </c>
      <c r="AH51" s="7">
        <f t="shared" si="23"/>
        <v>0</v>
      </c>
      <c r="AI51" s="7">
        <f t="shared" si="24"/>
        <v>100</v>
      </c>
      <c r="AJ51" s="7">
        <f t="shared" si="25"/>
        <v>99.2</v>
      </c>
      <c r="AK51" s="7">
        <f t="shared" si="26"/>
        <v>88</v>
      </c>
      <c r="AL51" s="7">
        <f t="shared" si="27"/>
        <v>100</v>
      </c>
      <c r="AM51" s="8">
        <f t="shared" si="3"/>
        <v>29</v>
      </c>
      <c r="AN51" s="8">
        <f t="shared" si="28"/>
        <v>3</v>
      </c>
      <c r="AO51" s="8">
        <v>0</v>
      </c>
      <c r="AP51" s="7">
        <f t="shared" si="4"/>
        <v>32</v>
      </c>
    </row>
    <row r="52" spans="1:42" x14ac:dyDescent="0.25">
      <c r="A52" s="7" t="str">
        <f>VLOOKUP(B52,indeks!$A$2:$B$200,2, FALSE)</f>
        <v>PS230044</v>
      </c>
      <c r="B52" s="7" t="s">
        <v>597</v>
      </c>
      <c r="C52" s="7" t="s">
        <v>74</v>
      </c>
      <c r="D52" s="7" t="s">
        <v>75</v>
      </c>
      <c r="E52" s="7" t="s">
        <v>76</v>
      </c>
      <c r="F52" s="8">
        <v>16</v>
      </c>
      <c r="H52" s="8">
        <v>20</v>
      </c>
      <c r="I52" s="8">
        <v>20</v>
      </c>
      <c r="J52" s="8">
        <v>17</v>
      </c>
      <c r="K52" s="8">
        <v>20</v>
      </c>
      <c r="L52" s="8">
        <v>18</v>
      </c>
      <c r="M52" s="8">
        <v>20</v>
      </c>
      <c r="O52" s="8">
        <v>20</v>
      </c>
      <c r="P52" s="7">
        <v>20</v>
      </c>
      <c r="R52" s="7">
        <v>70</v>
      </c>
      <c r="S52" s="7">
        <v>100</v>
      </c>
      <c r="T52" s="7">
        <v>65</v>
      </c>
      <c r="U52" s="7">
        <v>100</v>
      </c>
      <c r="V52" s="7">
        <v>40</v>
      </c>
      <c r="W52" s="7">
        <v>90</v>
      </c>
      <c r="Y52" s="7">
        <v>100</v>
      </c>
      <c r="AA52" s="8">
        <v>76.67</v>
      </c>
      <c r="AB52" s="8">
        <f t="shared" si="1"/>
        <v>2</v>
      </c>
      <c r="AC52" s="7">
        <f t="shared" si="18"/>
        <v>32</v>
      </c>
      <c r="AD52" s="7">
        <f t="shared" si="19"/>
        <v>0</v>
      </c>
      <c r="AE52" s="7">
        <f t="shared" si="20"/>
        <v>76</v>
      </c>
      <c r="AF52" s="7">
        <f t="shared" si="21"/>
        <v>100</v>
      </c>
      <c r="AG52" s="7">
        <f t="shared" si="22"/>
        <v>69</v>
      </c>
      <c r="AH52" s="7">
        <f t="shared" si="23"/>
        <v>100</v>
      </c>
      <c r="AI52" s="7">
        <f t="shared" si="24"/>
        <v>50</v>
      </c>
      <c r="AJ52" s="7">
        <f t="shared" si="25"/>
        <v>92</v>
      </c>
      <c r="AK52" s="7">
        <f t="shared" si="26"/>
        <v>0</v>
      </c>
      <c r="AL52" s="7">
        <f t="shared" si="27"/>
        <v>100</v>
      </c>
      <c r="AM52" s="8">
        <f t="shared" si="3"/>
        <v>23</v>
      </c>
      <c r="AN52" s="8">
        <f t="shared" si="28"/>
        <v>0</v>
      </c>
      <c r="AO52" s="8">
        <v>0</v>
      </c>
      <c r="AP52" s="7">
        <f t="shared" si="4"/>
        <v>23</v>
      </c>
    </row>
    <row r="53" spans="1:42" x14ac:dyDescent="0.25">
      <c r="A53" s="7" t="str">
        <f>VLOOKUP(B53,indeks!$A$2:$B$200,2, FALSE)</f>
        <v>PS230099</v>
      </c>
      <c r="B53" s="7" t="s">
        <v>573</v>
      </c>
      <c r="C53" s="7" t="s">
        <v>107</v>
      </c>
      <c r="D53" s="7" t="s">
        <v>108</v>
      </c>
      <c r="E53" s="7" t="s">
        <v>109</v>
      </c>
      <c r="F53" s="8">
        <v>16</v>
      </c>
      <c r="G53" s="8">
        <v>20</v>
      </c>
      <c r="H53" s="8">
        <v>16</v>
      </c>
      <c r="I53" s="8">
        <v>20</v>
      </c>
      <c r="J53" s="8">
        <v>20</v>
      </c>
      <c r="K53" s="8">
        <v>20</v>
      </c>
      <c r="L53" s="8">
        <v>20</v>
      </c>
      <c r="M53" s="8">
        <v>20</v>
      </c>
      <c r="N53" s="8">
        <v>20</v>
      </c>
      <c r="O53" s="8">
        <v>20</v>
      </c>
      <c r="P53" s="7">
        <v>75</v>
      </c>
      <c r="Q53" s="7">
        <v>85</v>
      </c>
      <c r="R53" s="7">
        <v>65</v>
      </c>
      <c r="S53" s="7">
        <v>65</v>
      </c>
      <c r="T53" s="7">
        <v>55</v>
      </c>
      <c r="U53" s="7">
        <v>100</v>
      </c>
      <c r="V53" s="7">
        <v>70</v>
      </c>
      <c r="W53" s="7">
        <v>90</v>
      </c>
      <c r="X53" s="7">
        <v>45</v>
      </c>
      <c r="Y53" s="7">
        <v>100</v>
      </c>
      <c r="Z53" s="8">
        <v>5</v>
      </c>
      <c r="AA53" s="8">
        <v>78.260000000000005</v>
      </c>
      <c r="AB53" s="8">
        <f t="shared" si="1"/>
        <v>0</v>
      </c>
      <c r="AC53" s="7">
        <f t="shared" si="18"/>
        <v>76</v>
      </c>
      <c r="AD53" s="7">
        <f t="shared" si="19"/>
        <v>88</v>
      </c>
      <c r="AE53" s="7">
        <f t="shared" si="20"/>
        <v>68</v>
      </c>
      <c r="AF53" s="7">
        <f t="shared" si="21"/>
        <v>72</v>
      </c>
      <c r="AG53" s="7">
        <f t="shared" si="22"/>
        <v>64</v>
      </c>
      <c r="AH53" s="7">
        <f t="shared" si="23"/>
        <v>100</v>
      </c>
      <c r="AI53" s="7">
        <f t="shared" si="24"/>
        <v>76</v>
      </c>
      <c r="AJ53" s="7">
        <f t="shared" si="25"/>
        <v>92</v>
      </c>
      <c r="AK53" s="7">
        <f t="shared" si="26"/>
        <v>56</v>
      </c>
      <c r="AL53" s="7">
        <f t="shared" si="27"/>
        <v>100</v>
      </c>
      <c r="AM53" s="8">
        <f t="shared" si="3"/>
        <v>25</v>
      </c>
      <c r="AN53" s="8">
        <f t="shared" si="28"/>
        <v>5</v>
      </c>
      <c r="AO53" s="8">
        <v>1</v>
      </c>
      <c r="AP53" s="7">
        <f t="shared" si="4"/>
        <v>31</v>
      </c>
    </row>
    <row r="54" spans="1:42" x14ac:dyDescent="0.25">
      <c r="A54" s="7" t="str">
        <f>VLOOKUP(B54,indeks!$A$2:$B$200,2, FALSE)</f>
        <v>PS230059</v>
      </c>
      <c r="B54" s="7" t="s">
        <v>544</v>
      </c>
      <c r="C54" s="7" t="s">
        <v>107</v>
      </c>
      <c r="D54" s="7" t="s">
        <v>239</v>
      </c>
      <c r="E54" s="7" t="s">
        <v>240</v>
      </c>
      <c r="F54" s="8">
        <v>20</v>
      </c>
      <c r="G54" s="8">
        <v>20</v>
      </c>
      <c r="H54" s="8">
        <v>20</v>
      </c>
      <c r="I54" s="8">
        <v>20</v>
      </c>
      <c r="J54" s="8">
        <v>20</v>
      </c>
      <c r="K54" s="8">
        <v>18</v>
      </c>
      <c r="L54" s="8">
        <v>20</v>
      </c>
      <c r="M54" s="8">
        <v>20</v>
      </c>
      <c r="N54" s="8">
        <v>20</v>
      </c>
      <c r="O54" s="8">
        <v>20</v>
      </c>
      <c r="P54" s="7">
        <v>80</v>
      </c>
      <c r="Q54" s="7">
        <v>95</v>
      </c>
      <c r="R54" s="7">
        <v>85</v>
      </c>
      <c r="S54" s="7">
        <v>100</v>
      </c>
      <c r="T54" s="7">
        <v>95</v>
      </c>
      <c r="U54" s="7">
        <v>100</v>
      </c>
      <c r="V54" s="7">
        <v>70</v>
      </c>
      <c r="W54" s="7">
        <v>100</v>
      </c>
      <c r="X54" s="7">
        <v>65</v>
      </c>
      <c r="Y54" s="7">
        <v>100</v>
      </c>
      <c r="Z54" s="8">
        <v>8.33</v>
      </c>
      <c r="AA54" s="8">
        <v>86.9</v>
      </c>
      <c r="AB54" s="8">
        <f t="shared" si="1"/>
        <v>0</v>
      </c>
      <c r="AC54" s="7">
        <f t="shared" si="18"/>
        <v>84</v>
      </c>
      <c r="AD54" s="7">
        <f t="shared" si="19"/>
        <v>96</v>
      </c>
      <c r="AE54" s="7">
        <f t="shared" si="20"/>
        <v>88</v>
      </c>
      <c r="AF54" s="7">
        <f t="shared" si="21"/>
        <v>100</v>
      </c>
      <c r="AG54" s="7">
        <f t="shared" si="22"/>
        <v>96</v>
      </c>
      <c r="AH54" s="7">
        <f t="shared" si="23"/>
        <v>98</v>
      </c>
      <c r="AI54" s="7">
        <f t="shared" si="24"/>
        <v>76</v>
      </c>
      <c r="AJ54" s="7">
        <f t="shared" si="25"/>
        <v>100</v>
      </c>
      <c r="AK54" s="7">
        <f t="shared" si="26"/>
        <v>72</v>
      </c>
      <c r="AL54" s="7">
        <f t="shared" si="27"/>
        <v>100</v>
      </c>
      <c r="AM54" s="8">
        <f t="shared" si="3"/>
        <v>29</v>
      </c>
      <c r="AN54" s="8">
        <f t="shared" si="28"/>
        <v>8</v>
      </c>
      <c r="AO54" s="8">
        <v>1</v>
      </c>
      <c r="AP54" s="7">
        <f t="shared" si="4"/>
        <v>38</v>
      </c>
    </row>
    <row r="55" spans="1:42" x14ac:dyDescent="0.25">
      <c r="A55" s="7" t="str">
        <f>VLOOKUP(B55,indeks!$A$2:$B$200,2, FALSE)</f>
        <v>PS230080</v>
      </c>
      <c r="B55" s="7" t="s">
        <v>560</v>
      </c>
      <c r="C55" s="7" t="s">
        <v>107</v>
      </c>
      <c r="D55" s="7" t="s">
        <v>297</v>
      </c>
      <c r="E55" s="7" t="s">
        <v>298</v>
      </c>
      <c r="F55" s="8">
        <v>18</v>
      </c>
      <c r="G55" s="8">
        <v>20</v>
      </c>
      <c r="H55" s="8">
        <v>20</v>
      </c>
      <c r="I55" s="8">
        <v>20</v>
      </c>
      <c r="J55" s="8">
        <v>20</v>
      </c>
      <c r="K55" s="8">
        <v>20</v>
      </c>
      <c r="L55" s="8">
        <v>20</v>
      </c>
      <c r="M55" s="8">
        <v>20</v>
      </c>
      <c r="N55" s="8">
        <v>20</v>
      </c>
      <c r="O55" s="8">
        <v>20</v>
      </c>
      <c r="P55" s="7">
        <v>80</v>
      </c>
      <c r="Q55" s="7">
        <v>70</v>
      </c>
      <c r="R55" s="7">
        <v>90</v>
      </c>
      <c r="S55" s="7">
        <v>95</v>
      </c>
      <c r="T55" s="7">
        <v>95</v>
      </c>
      <c r="U55" s="7">
        <v>100</v>
      </c>
      <c r="V55" s="7">
        <v>65</v>
      </c>
      <c r="W55" s="7">
        <v>100</v>
      </c>
      <c r="X55" s="7">
        <v>100</v>
      </c>
      <c r="Y55" s="7">
        <v>99</v>
      </c>
      <c r="Z55" s="8">
        <v>10</v>
      </c>
      <c r="AA55" s="8">
        <v>85</v>
      </c>
      <c r="AB55" s="8">
        <f t="shared" si="1"/>
        <v>0</v>
      </c>
      <c r="AC55" s="7">
        <f t="shared" si="18"/>
        <v>82</v>
      </c>
      <c r="AD55" s="7">
        <f t="shared" si="19"/>
        <v>76</v>
      </c>
      <c r="AE55" s="7">
        <f t="shared" si="20"/>
        <v>92</v>
      </c>
      <c r="AF55" s="7">
        <f t="shared" si="21"/>
        <v>96</v>
      </c>
      <c r="AG55" s="7">
        <f t="shared" si="22"/>
        <v>96</v>
      </c>
      <c r="AH55" s="7">
        <f t="shared" si="23"/>
        <v>100</v>
      </c>
      <c r="AI55" s="7">
        <f t="shared" si="24"/>
        <v>72</v>
      </c>
      <c r="AJ55" s="7">
        <f t="shared" si="25"/>
        <v>100</v>
      </c>
      <c r="AK55" s="7">
        <f t="shared" si="26"/>
        <v>100</v>
      </c>
      <c r="AL55" s="7">
        <f t="shared" si="27"/>
        <v>99.2</v>
      </c>
      <c r="AM55" s="8">
        <f t="shared" si="3"/>
        <v>29</v>
      </c>
      <c r="AN55" s="8">
        <f t="shared" si="28"/>
        <v>10</v>
      </c>
      <c r="AO55" s="8">
        <v>0</v>
      </c>
      <c r="AP55" s="7">
        <f t="shared" si="4"/>
        <v>39</v>
      </c>
    </row>
    <row r="56" spans="1:42" x14ac:dyDescent="0.25">
      <c r="A56" s="7" t="str">
        <f>VLOOKUP(B56,indeks!$A$2:$B$200,2, FALSE)</f>
        <v>PS230066</v>
      </c>
      <c r="B56" s="7" t="s">
        <v>592</v>
      </c>
      <c r="C56" s="7" t="s">
        <v>107</v>
      </c>
      <c r="D56" s="7" t="s">
        <v>318</v>
      </c>
      <c r="E56" s="7" t="s">
        <v>319</v>
      </c>
      <c r="H56" s="8">
        <v>20</v>
      </c>
      <c r="I56" s="8">
        <v>20</v>
      </c>
      <c r="J56" s="8">
        <v>20</v>
      </c>
      <c r="K56" s="8">
        <v>20</v>
      </c>
      <c r="L56" s="8">
        <v>20</v>
      </c>
      <c r="M56" s="8">
        <v>20</v>
      </c>
      <c r="N56" s="8">
        <v>20</v>
      </c>
      <c r="R56" s="7">
        <v>70</v>
      </c>
      <c r="S56" s="7">
        <v>100</v>
      </c>
      <c r="T56" s="7">
        <v>100</v>
      </c>
      <c r="U56" s="7">
        <v>100</v>
      </c>
      <c r="V56" s="7">
        <v>70</v>
      </c>
      <c r="W56" s="7">
        <v>100</v>
      </c>
      <c r="X56" s="7">
        <v>85</v>
      </c>
      <c r="Z56" s="8">
        <v>5.83</v>
      </c>
      <c r="AA56" s="8">
        <v>77.17</v>
      </c>
      <c r="AB56" s="8">
        <f t="shared" si="1"/>
        <v>3</v>
      </c>
      <c r="AC56" s="7">
        <f t="shared" si="18"/>
        <v>0</v>
      </c>
      <c r="AD56" s="7">
        <f t="shared" si="19"/>
        <v>0</v>
      </c>
      <c r="AE56" s="7">
        <f t="shared" si="20"/>
        <v>76</v>
      </c>
      <c r="AF56" s="7">
        <f t="shared" si="21"/>
        <v>100</v>
      </c>
      <c r="AG56" s="7">
        <f t="shared" si="22"/>
        <v>100</v>
      </c>
      <c r="AH56" s="7">
        <f t="shared" si="23"/>
        <v>100</v>
      </c>
      <c r="AI56" s="7">
        <f t="shared" si="24"/>
        <v>76</v>
      </c>
      <c r="AJ56" s="7">
        <f t="shared" si="25"/>
        <v>100</v>
      </c>
      <c r="AK56" s="7">
        <f t="shared" si="26"/>
        <v>88</v>
      </c>
      <c r="AL56" s="7">
        <f t="shared" si="27"/>
        <v>0</v>
      </c>
      <c r="AM56" s="8">
        <f t="shared" si="3"/>
        <v>23</v>
      </c>
      <c r="AN56" s="8">
        <f t="shared" si="28"/>
        <v>6</v>
      </c>
      <c r="AO56" s="8">
        <v>0</v>
      </c>
      <c r="AP56" s="7">
        <f t="shared" si="4"/>
        <v>29</v>
      </c>
    </row>
    <row r="57" spans="1:42" x14ac:dyDescent="0.25">
      <c r="A57" s="7" t="str">
        <f>VLOOKUP(B57,indeks!$A$2:$B$200,2, FALSE)</f>
        <v>PS230073</v>
      </c>
      <c r="B57" s="7" t="s">
        <v>518</v>
      </c>
      <c r="C57" s="7" t="s">
        <v>24</v>
      </c>
      <c r="D57" s="7" t="s">
        <v>25</v>
      </c>
      <c r="E57" s="7" t="s">
        <v>26</v>
      </c>
      <c r="F57" s="8">
        <v>13</v>
      </c>
      <c r="G57" s="8">
        <v>16</v>
      </c>
      <c r="H57" s="8">
        <v>16</v>
      </c>
      <c r="I57" s="8">
        <v>9</v>
      </c>
      <c r="J57" s="8">
        <v>14</v>
      </c>
      <c r="K57" s="8">
        <v>20</v>
      </c>
      <c r="L57" s="8">
        <v>16</v>
      </c>
      <c r="M57" s="8">
        <v>14</v>
      </c>
      <c r="O57" s="8">
        <v>11</v>
      </c>
      <c r="P57" s="7">
        <v>90</v>
      </c>
      <c r="Q57" s="7">
        <v>90</v>
      </c>
      <c r="R57" s="7">
        <v>60</v>
      </c>
      <c r="S57" s="7">
        <v>85</v>
      </c>
      <c r="T57" s="7">
        <v>95</v>
      </c>
      <c r="U57" s="7">
        <v>90</v>
      </c>
      <c r="V57" s="7">
        <v>50</v>
      </c>
      <c r="W57" s="7">
        <v>80</v>
      </c>
      <c r="Y57" s="7">
        <v>99</v>
      </c>
      <c r="Z57" s="8">
        <v>7.92</v>
      </c>
      <c r="AA57" s="8">
        <v>80.36</v>
      </c>
      <c r="AB57" s="8">
        <f t="shared" si="1"/>
        <v>1</v>
      </c>
      <c r="AC57" s="7">
        <f t="shared" si="18"/>
        <v>85</v>
      </c>
      <c r="AD57" s="7">
        <f t="shared" si="19"/>
        <v>88</v>
      </c>
      <c r="AE57" s="7">
        <f t="shared" si="20"/>
        <v>64</v>
      </c>
      <c r="AF57" s="7">
        <f t="shared" si="21"/>
        <v>77</v>
      </c>
      <c r="AG57" s="7">
        <f t="shared" si="22"/>
        <v>90</v>
      </c>
      <c r="AH57" s="7">
        <f t="shared" si="23"/>
        <v>92</v>
      </c>
      <c r="AI57" s="7">
        <f t="shared" si="24"/>
        <v>56</v>
      </c>
      <c r="AJ57" s="7">
        <f t="shared" si="25"/>
        <v>78</v>
      </c>
      <c r="AK57" s="7">
        <f t="shared" si="26"/>
        <v>0</v>
      </c>
      <c r="AL57" s="7">
        <f t="shared" si="27"/>
        <v>90.2</v>
      </c>
      <c r="AM57" s="8">
        <f t="shared" si="3"/>
        <v>25</v>
      </c>
      <c r="AN57" s="8">
        <f t="shared" si="28"/>
        <v>8</v>
      </c>
      <c r="AO57" s="8">
        <v>0</v>
      </c>
      <c r="AP57" s="7">
        <f t="shared" si="4"/>
        <v>33</v>
      </c>
    </row>
    <row r="58" spans="1:42" x14ac:dyDescent="0.25">
      <c r="A58" s="7" t="str">
        <f>VLOOKUP(B58,indeks!$A$2:$B$200,2, FALSE)</f>
        <v>PS230090</v>
      </c>
      <c r="B58" s="7" t="s">
        <v>588</v>
      </c>
      <c r="C58" s="7" t="s">
        <v>48</v>
      </c>
      <c r="D58" s="7" t="s">
        <v>49</v>
      </c>
      <c r="E58" s="7" t="s">
        <v>50</v>
      </c>
      <c r="F58" s="8">
        <v>20</v>
      </c>
      <c r="G58" s="8">
        <v>20</v>
      </c>
      <c r="H58" s="8">
        <v>20</v>
      </c>
      <c r="I58" s="8">
        <v>20</v>
      </c>
      <c r="J58" s="8">
        <v>20</v>
      </c>
      <c r="K58" s="8">
        <v>20</v>
      </c>
      <c r="L58" s="8">
        <v>20</v>
      </c>
      <c r="M58" s="8">
        <v>20</v>
      </c>
      <c r="N58" s="8">
        <v>20</v>
      </c>
      <c r="O58" s="8">
        <v>20</v>
      </c>
      <c r="P58" s="7">
        <v>80</v>
      </c>
      <c r="Q58" s="7">
        <v>100</v>
      </c>
      <c r="R58" s="7">
        <v>100</v>
      </c>
      <c r="S58" s="7">
        <v>100</v>
      </c>
      <c r="T58" s="7">
        <v>80</v>
      </c>
      <c r="U58" s="7">
        <v>100</v>
      </c>
      <c r="V58" s="7">
        <v>70</v>
      </c>
      <c r="W58" s="7">
        <v>100</v>
      </c>
      <c r="X58" s="7">
        <v>85</v>
      </c>
      <c r="Y58" s="7">
        <v>100</v>
      </c>
      <c r="Z58" s="8">
        <v>8.33</v>
      </c>
      <c r="AA58" s="8">
        <v>88.03</v>
      </c>
      <c r="AB58" s="8">
        <f t="shared" si="1"/>
        <v>0</v>
      </c>
      <c r="AC58" s="7">
        <f t="shared" si="18"/>
        <v>84</v>
      </c>
      <c r="AD58" s="7">
        <f t="shared" si="19"/>
        <v>100</v>
      </c>
      <c r="AE58" s="7">
        <f t="shared" si="20"/>
        <v>100</v>
      </c>
      <c r="AF58" s="7">
        <f t="shared" si="21"/>
        <v>100</v>
      </c>
      <c r="AG58" s="7">
        <f t="shared" si="22"/>
        <v>84</v>
      </c>
      <c r="AH58" s="7">
        <f t="shared" si="23"/>
        <v>100</v>
      </c>
      <c r="AI58" s="7">
        <f t="shared" si="24"/>
        <v>76</v>
      </c>
      <c r="AJ58" s="7">
        <f t="shared" si="25"/>
        <v>100</v>
      </c>
      <c r="AK58" s="7">
        <f t="shared" si="26"/>
        <v>88</v>
      </c>
      <c r="AL58" s="7">
        <f t="shared" si="27"/>
        <v>100</v>
      </c>
      <c r="AM58" s="8">
        <f t="shared" si="3"/>
        <v>29</v>
      </c>
      <c r="AN58" s="8">
        <f t="shared" si="28"/>
        <v>8</v>
      </c>
      <c r="AO58" s="8">
        <v>1</v>
      </c>
      <c r="AP58" s="7">
        <f t="shared" si="4"/>
        <v>38</v>
      </c>
    </row>
    <row r="59" spans="1:42" x14ac:dyDescent="0.25">
      <c r="A59" s="7" t="str">
        <f>VLOOKUP(B59,indeks!$A$2:$B$200,2, FALSE)</f>
        <v>PS230104</v>
      </c>
      <c r="B59" s="7" t="s">
        <v>519</v>
      </c>
      <c r="C59" s="7" t="s">
        <v>30</v>
      </c>
      <c r="D59" s="7" t="s">
        <v>31</v>
      </c>
      <c r="E59" s="7" t="s">
        <v>32</v>
      </c>
      <c r="F59" s="8">
        <v>18</v>
      </c>
      <c r="G59" s="8">
        <v>20</v>
      </c>
      <c r="I59" s="8">
        <v>20</v>
      </c>
      <c r="J59" s="8">
        <v>20</v>
      </c>
      <c r="K59" s="8">
        <v>18</v>
      </c>
      <c r="L59" s="8">
        <v>20</v>
      </c>
      <c r="M59" s="8">
        <v>20</v>
      </c>
      <c r="N59" s="8">
        <v>20</v>
      </c>
      <c r="O59" s="8">
        <v>20</v>
      </c>
      <c r="P59" s="7">
        <v>75</v>
      </c>
      <c r="Q59" s="7">
        <v>90</v>
      </c>
      <c r="S59" s="7">
        <v>85</v>
      </c>
      <c r="T59" s="7">
        <v>50</v>
      </c>
      <c r="U59" s="7">
        <v>85</v>
      </c>
      <c r="V59" s="7">
        <v>45</v>
      </c>
      <c r="W59" s="7">
        <v>80</v>
      </c>
      <c r="X59" s="7">
        <v>75</v>
      </c>
      <c r="Y59" s="7">
        <v>94</v>
      </c>
      <c r="Z59" s="8">
        <v>2.5</v>
      </c>
      <c r="AA59" s="8">
        <v>78.67</v>
      </c>
      <c r="AB59" s="8">
        <f t="shared" si="1"/>
        <v>1</v>
      </c>
      <c r="AC59" s="7">
        <f t="shared" si="18"/>
        <v>78</v>
      </c>
      <c r="AD59" s="7">
        <f t="shared" si="19"/>
        <v>92</v>
      </c>
      <c r="AE59" s="7">
        <f t="shared" si="20"/>
        <v>0</v>
      </c>
      <c r="AF59" s="7">
        <f t="shared" si="21"/>
        <v>88</v>
      </c>
      <c r="AG59" s="7">
        <f t="shared" si="22"/>
        <v>60</v>
      </c>
      <c r="AH59" s="7">
        <f t="shared" si="23"/>
        <v>86</v>
      </c>
      <c r="AI59" s="7">
        <f t="shared" si="24"/>
        <v>56</v>
      </c>
      <c r="AJ59" s="7">
        <f t="shared" si="25"/>
        <v>84</v>
      </c>
      <c r="AK59" s="7">
        <f t="shared" si="26"/>
        <v>80</v>
      </c>
      <c r="AL59" s="7">
        <f t="shared" si="27"/>
        <v>95.2</v>
      </c>
      <c r="AM59" s="8">
        <f t="shared" si="3"/>
        <v>25</v>
      </c>
      <c r="AN59" s="8">
        <f t="shared" si="28"/>
        <v>3</v>
      </c>
      <c r="AO59" s="8">
        <v>1</v>
      </c>
      <c r="AP59" s="7">
        <f t="shared" si="4"/>
        <v>29</v>
      </c>
    </row>
    <row r="60" spans="1:42" x14ac:dyDescent="0.25">
      <c r="A60" s="7" t="str">
        <f>VLOOKUP(B60,indeks!$A$2:$B$200,2, FALSE)</f>
        <v>PS230070</v>
      </c>
      <c r="B60" s="7" t="s">
        <v>586</v>
      </c>
      <c r="C60" s="7" t="s">
        <v>36</v>
      </c>
      <c r="D60" s="7" t="s">
        <v>37</v>
      </c>
      <c r="E60" s="7" t="s">
        <v>38</v>
      </c>
      <c r="F60" s="8">
        <v>7</v>
      </c>
      <c r="H60" s="8">
        <v>20</v>
      </c>
      <c r="I60" s="8">
        <v>20</v>
      </c>
      <c r="K60" s="8">
        <v>18</v>
      </c>
      <c r="L60" s="8">
        <v>20</v>
      </c>
      <c r="M60" s="8">
        <v>20</v>
      </c>
      <c r="N60" s="8">
        <v>20</v>
      </c>
      <c r="O60" s="8">
        <v>20</v>
      </c>
      <c r="P60" s="7">
        <v>75</v>
      </c>
      <c r="R60" s="7">
        <v>90</v>
      </c>
      <c r="S60" s="7">
        <v>80</v>
      </c>
      <c r="U60" s="7">
        <v>95</v>
      </c>
      <c r="V60" s="7">
        <v>50</v>
      </c>
      <c r="W60" s="7">
        <v>79</v>
      </c>
      <c r="X60" s="7">
        <v>55</v>
      </c>
      <c r="Y60" s="7">
        <v>100</v>
      </c>
      <c r="Z60" s="8">
        <v>1.67</v>
      </c>
      <c r="AA60" s="8">
        <v>79.45</v>
      </c>
      <c r="AB60" s="8">
        <f t="shared" si="1"/>
        <v>2</v>
      </c>
      <c r="AC60" s="7">
        <f t="shared" si="18"/>
        <v>67</v>
      </c>
      <c r="AD60" s="7">
        <f t="shared" si="19"/>
        <v>0</v>
      </c>
      <c r="AE60" s="7">
        <f t="shared" si="20"/>
        <v>92</v>
      </c>
      <c r="AF60" s="7">
        <f t="shared" si="21"/>
        <v>84</v>
      </c>
      <c r="AG60" s="7">
        <f t="shared" si="22"/>
        <v>0</v>
      </c>
      <c r="AH60" s="7">
        <f t="shared" si="23"/>
        <v>94</v>
      </c>
      <c r="AI60" s="7">
        <f t="shared" si="24"/>
        <v>60</v>
      </c>
      <c r="AJ60" s="7">
        <f t="shared" si="25"/>
        <v>83.2</v>
      </c>
      <c r="AK60" s="7">
        <f t="shared" si="26"/>
        <v>64</v>
      </c>
      <c r="AL60" s="7">
        <f t="shared" si="27"/>
        <v>100</v>
      </c>
      <c r="AM60" s="8">
        <f t="shared" si="3"/>
        <v>24</v>
      </c>
      <c r="AN60" s="8">
        <f t="shared" si="28"/>
        <v>2</v>
      </c>
      <c r="AO60" s="8">
        <v>0</v>
      </c>
      <c r="AP60" s="7">
        <f t="shared" si="4"/>
        <v>26</v>
      </c>
    </row>
    <row r="61" spans="1:42" x14ac:dyDescent="0.25">
      <c r="A61" s="7" t="str">
        <f>VLOOKUP(B61,indeks!$A$2:$B$200,2, FALSE)</f>
        <v>PS230078</v>
      </c>
      <c r="B61" s="7" t="s">
        <v>567</v>
      </c>
      <c r="C61" s="7" t="s">
        <v>95</v>
      </c>
      <c r="D61" s="7" t="s">
        <v>96</v>
      </c>
      <c r="E61" s="7" t="s">
        <v>97</v>
      </c>
      <c r="F61" s="8">
        <v>18</v>
      </c>
      <c r="G61" s="8">
        <v>16</v>
      </c>
      <c r="H61" s="8">
        <v>20</v>
      </c>
      <c r="I61" s="8">
        <v>20</v>
      </c>
      <c r="J61" s="8">
        <v>20</v>
      </c>
      <c r="K61" s="8">
        <v>20</v>
      </c>
      <c r="L61" s="8">
        <v>20</v>
      </c>
      <c r="M61" s="8">
        <v>20</v>
      </c>
      <c r="N61" s="8">
        <v>20</v>
      </c>
      <c r="O61" s="8">
        <v>20</v>
      </c>
      <c r="P61" s="7">
        <v>90</v>
      </c>
      <c r="Q61" s="7">
        <v>80</v>
      </c>
      <c r="R61" s="7">
        <v>85</v>
      </c>
      <c r="S61" s="7">
        <v>95</v>
      </c>
      <c r="T61" s="7">
        <v>45</v>
      </c>
      <c r="U61" s="7">
        <v>85</v>
      </c>
      <c r="V61" s="7">
        <v>35</v>
      </c>
      <c r="W61" s="7">
        <v>88</v>
      </c>
      <c r="X61" s="7">
        <v>90</v>
      </c>
      <c r="Y61" s="7">
        <v>80</v>
      </c>
      <c r="Z61" s="8">
        <v>7.08</v>
      </c>
      <c r="AA61" s="8">
        <v>72.97</v>
      </c>
      <c r="AB61" s="8">
        <f t="shared" si="1"/>
        <v>0</v>
      </c>
      <c r="AC61" s="7">
        <f t="shared" si="18"/>
        <v>90</v>
      </c>
      <c r="AD61" s="7">
        <f t="shared" si="19"/>
        <v>80</v>
      </c>
      <c r="AE61" s="7">
        <f t="shared" si="20"/>
        <v>88</v>
      </c>
      <c r="AF61" s="7">
        <f t="shared" si="21"/>
        <v>96</v>
      </c>
      <c r="AG61" s="7">
        <f t="shared" si="22"/>
        <v>56</v>
      </c>
      <c r="AH61" s="7">
        <f t="shared" si="23"/>
        <v>88</v>
      </c>
      <c r="AI61" s="7">
        <f t="shared" si="24"/>
        <v>48</v>
      </c>
      <c r="AJ61" s="7">
        <f t="shared" si="25"/>
        <v>90.4</v>
      </c>
      <c r="AK61" s="7">
        <f t="shared" si="26"/>
        <v>92</v>
      </c>
      <c r="AL61" s="7">
        <f t="shared" si="27"/>
        <v>84</v>
      </c>
      <c r="AM61" s="8">
        <f t="shared" si="3"/>
        <v>27</v>
      </c>
      <c r="AN61" s="8">
        <f t="shared" si="28"/>
        <v>7</v>
      </c>
      <c r="AO61" s="8">
        <v>0</v>
      </c>
      <c r="AP61" s="7">
        <f t="shared" si="4"/>
        <v>34</v>
      </c>
    </row>
    <row r="62" spans="1:42" x14ac:dyDescent="0.25">
      <c r="A62" s="7" t="e">
        <f>VLOOKUP(B62,indeks!$A$2:$B$200,2, FALSE)</f>
        <v>#N/A</v>
      </c>
      <c r="B62" s="7" t="s">
        <v>543</v>
      </c>
      <c r="C62" s="7" t="s">
        <v>95</v>
      </c>
      <c r="D62" s="7" t="s">
        <v>237</v>
      </c>
      <c r="E62" s="7" t="s">
        <v>238</v>
      </c>
      <c r="F62" s="8">
        <v>16</v>
      </c>
      <c r="AA62" s="8">
        <v>80</v>
      </c>
      <c r="AB62" s="8">
        <f t="shared" si="1"/>
        <v>10</v>
      </c>
      <c r="AC62" s="7">
        <f t="shared" si="18"/>
        <v>16</v>
      </c>
      <c r="AD62" s="7">
        <f t="shared" si="19"/>
        <v>0</v>
      </c>
      <c r="AE62" s="7">
        <f t="shared" si="20"/>
        <v>0</v>
      </c>
      <c r="AF62" s="7">
        <f t="shared" si="21"/>
        <v>0</v>
      </c>
      <c r="AG62" s="7">
        <f t="shared" si="22"/>
        <v>0</v>
      </c>
      <c r="AH62" s="7">
        <f t="shared" si="23"/>
        <v>0</v>
      </c>
      <c r="AI62" s="7">
        <f t="shared" si="24"/>
        <v>0</v>
      </c>
      <c r="AJ62" s="7">
        <f t="shared" si="25"/>
        <v>0</v>
      </c>
      <c r="AK62" s="7">
        <f t="shared" si="26"/>
        <v>0</v>
      </c>
      <c r="AL62" s="7">
        <f t="shared" si="27"/>
        <v>0</v>
      </c>
      <c r="AM62" s="8">
        <f t="shared" si="3"/>
        <v>-4</v>
      </c>
      <c r="AN62" s="8">
        <f t="shared" si="28"/>
        <v>0</v>
      </c>
      <c r="AO62" s="8">
        <v>0</v>
      </c>
      <c r="AP62" s="7">
        <f t="shared" si="4"/>
        <v>-4</v>
      </c>
    </row>
    <row r="63" spans="1:42" x14ac:dyDescent="0.25">
      <c r="A63" s="7" t="str">
        <f>VLOOKUP(B63,indeks!$A$2:$B$200,2, FALSE)</f>
        <v>PS230114</v>
      </c>
      <c r="B63" s="7" t="s">
        <v>629</v>
      </c>
      <c r="C63" s="7" t="s">
        <v>234</v>
      </c>
      <c r="D63" s="7" t="s">
        <v>235</v>
      </c>
      <c r="E63" s="7" t="s">
        <v>236</v>
      </c>
      <c r="F63" s="8">
        <v>20</v>
      </c>
      <c r="G63" s="8">
        <v>20</v>
      </c>
      <c r="H63" s="8">
        <v>18</v>
      </c>
      <c r="I63" s="8">
        <v>20</v>
      </c>
      <c r="J63" s="8">
        <v>20</v>
      </c>
      <c r="K63" s="8">
        <v>20</v>
      </c>
      <c r="L63" s="8">
        <v>20</v>
      </c>
      <c r="M63" s="8">
        <v>20</v>
      </c>
      <c r="N63" s="8">
        <v>20</v>
      </c>
      <c r="O63" s="8">
        <v>20</v>
      </c>
      <c r="P63" s="7">
        <v>10</v>
      </c>
      <c r="Q63" s="7">
        <v>80</v>
      </c>
      <c r="R63" s="7">
        <v>80</v>
      </c>
      <c r="S63" s="7">
        <v>100</v>
      </c>
      <c r="T63" s="7">
        <v>80</v>
      </c>
      <c r="U63" s="7">
        <v>85</v>
      </c>
      <c r="V63" s="7">
        <v>10</v>
      </c>
      <c r="W63" s="7">
        <v>99</v>
      </c>
      <c r="X63" s="7">
        <v>65</v>
      </c>
      <c r="Y63" s="7">
        <v>100</v>
      </c>
      <c r="Z63" s="8">
        <v>2.5</v>
      </c>
      <c r="AA63" s="8">
        <v>75.17</v>
      </c>
      <c r="AB63" s="8">
        <f t="shared" si="1"/>
        <v>0</v>
      </c>
      <c r="AC63" s="7">
        <f t="shared" si="18"/>
        <v>28</v>
      </c>
      <c r="AD63" s="7">
        <f t="shared" si="19"/>
        <v>84</v>
      </c>
      <c r="AE63" s="7">
        <f t="shared" si="20"/>
        <v>82</v>
      </c>
      <c r="AF63" s="7">
        <f t="shared" si="21"/>
        <v>100</v>
      </c>
      <c r="AG63" s="7">
        <f t="shared" si="22"/>
        <v>84</v>
      </c>
      <c r="AH63" s="7">
        <f t="shared" si="23"/>
        <v>88</v>
      </c>
      <c r="AI63" s="7">
        <f t="shared" si="24"/>
        <v>28</v>
      </c>
      <c r="AJ63" s="7">
        <f t="shared" si="25"/>
        <v>99.2</v>
      </c>
      <c r="AK63" s="7">
        <f t="shared" si="26"/>
        <v>72</v>
      </c>
      <c r="AL63" s="7">
        <f t="shared" si="27"/>
        <v>100</v>
      </c>
      <c r="AM63" s="8">
        <f t="shared" si="3"/>
        <v>27</v>
      </c>
      <c r="AN63" s="8">
        <f t="shared" si="28"/>
        <v>3</v>
      </c>
      <c r="AO63" s="8">
        <v>0</v>
      </c>
      <c r="AP63" s="7">
        <f t="shared" si="4"/>
        <v>30</v>
      </c>
    </row>
    <row r="64" spans="1:42" x14ac:dyDescent="0.25">
      <c r="A64" s="7" t="str">
        <f>VLOOKUP(B64,indeks!$A$2:$B$200,2, FALSE)</f>
        <v>PS230087</v>
      </c>
      <c r="B64" s="7" t="s">
        <v>554</v>
      </c>
      <c r="C64" s="7" t="s">
        <v>57</v>
      </c>
      <c r="D64" s="7" t="s">
        <v>58</v>
      </c>
      <c r="E64" s="7" t="s">
        <v>59</v>
      </c>
      <c r="F64" s="8">
        <v>20</v>
      </c>
      <c r="G64" s="8">
        <v>20</v>
      </c>
      <c r="H64" s="8">
        <v>20</v>
      </c>
      <c r="I64" s="8">
        <v>20</v>
      </c>
      <c r="J64" s="8">
        <v>20</v>
      </c>
      <c r="K64" s="8">
        <v>20</v>
      </c>
      <c r="L64" s="8">
        <v>13</v>
      </c>
      <c r="M64" s="8">
        <v>17</v>
      </c>
      <c r="N64" s="8">
        <v>20</v>
      </c>
      <c r="O64" s="8">
        <v>20</v>
      </c>
      <c r="P64" s="7">
        <v>80</v>
      </c>
      <c r="Q64" s="7">
        <v>100</v>
      </c>
      <c r="R64" s="7">
        <v>100</v>
      </c>
      <c r="S64" s="7">
        <v>100</v>
      </c>
      <c r="T64" s="7">
        <v>100</v>
      </c>
      <c r="U64" s="7">
        <v>95</v>
      </c>
      <c r="V64" s="7">
        <v>100</v>
      </c>
      <c r="W64" s="7">
        <v>100</v>
      </c>
      <c r="X64" s="7">
        <v>95</v>
      </c>
      <c r="Y64" s="7">
        <v>99</v>
      </c>
      <c r="Z64" s="8">
        <v>10</v>
      </c>
      <c r="AA64" s="8">
        <v>95.8</v>
      </c>
      <c r="AB64" s="8">
        <f t="shared" si="1"/>
        <v>0</v>
      </c>
      <c r="AC64" s="7">
        <f t="shared" si="18"/>
        <v>84</v>
      </c>
      <c r="AD64" s="7">
        <f t="shared" si="19"/>
        <v>100</v>
      </c>
      <c r="AE64" s="7">
        <f t="shared" si="20"/>
        <v>100</v>
      </c>
      <c r="AF64" s="7">
        <f t="shared" si="21"/>
        <v>100</v>
      </c>
      <c r="AG64" s="7">
        <f t="shared" si="22"/>
        <v>100</v>
      </c>
      <c r="AH64" s="7">
        <f t="shared" si="23"/>
        <v>96</v>
      </c>
      <c r="AI64" s="7">
        <f t="shared" si="24"/>
        <v>93</v>
      </c>
      <c r="AJ64" s="7">
        <f t="shared" si="25"/>
        <v>97</v>
      </c>
      <c r="AK64" s="7">
        <f t="shared" si="26"/>
        <v>96</v>
      </c>
      <c r="AL64" s="7">
        <f t="shared" si="27"/>
        <v>99.2</v>
      </c>
      <c r="AM64" s="8">
        <f t="shared" si="3"/>
        <v>30</v>
      </c>
      <c r="AN64" s="8">
        <f t="shared" si="28"/>
        <v>10</v>
      </c>
      <c r="AO64" s="8">
        <v>1</v>
      </c>
      <c r="AP64" s="7">
        <f t="shared" si="4"/>
        <v>41</v>
      </c>
    </row>
    <row r="65" spans="1:42" x14ac:dyDescent="0.25">
      <c r="A65" s="7" t="str">
        <f>VLOOKUP(B65,indeks!$A$2:$B$200,2, FALSE)</f>
        <v>PS230084</v>
      </c>
      <c r="B65" s="7" t="s">
        <v>632</v>
      </c>
      <c r="C65" s="7" t="s">
        <v>250</v>
      </c>
      <c r="D65" s="7" t="s">
        <v>251</v>
      </c>
      <c r="E65" s="7" t="s">
        <v>252</v>
      </c>
      <c r="F65" s="8">
        <v>20</v>
      </c>
      <c r="G65" s="8">
        <v>20</v>
      </c>
      <c r="H65" s="8">
        <v>20</v>
      </c>
      <c r="I65" s="8">
        <v>20</v>
      </c>
      <c r="J65" s="8">
        <v>17</v>
      </c>
      <c r="K65" s="8">
        <v>20</v>
      </c>
      <c r="L65" s="8">
        <v>18</v>
      </c>
      <c r="M65" s="8">
        <v>17</v>
      </c>
      <c r="N65" s="8">
        <v>20</v>
      </c>
      <c r="O65" s="8">
        <v>20</v>
      </c>
      <c r="P65" s="7">
        <v>70</v>
      </c>
      <c r="Q65" s="7">
        <v>70</v>
      </c>
      <c r="R65" s="7">
        <v>90</v>
      </c>
      <c r="S65" s="7">
        <v>90</v>
      </c>
      <c r="T65" s="7">
        <v>100</v>
      </c>
      <c r="U65" s="7">
        <v>90</v>
      </c>
      <c r="V65" s="7">
        <v>85</v>
      </c>
      <c r="W65" s="7">
        <v>79</v>
      </c>
      <c r="X65" s="7">
        <v>50</v>
      </c>
      <c r="Y65" s="7">
        <v>100</v>
      </c>
      <c r="Z65" s="8">
        <v>9.58</v>
      </c>
      <c r="AA65" s="8">
        <v>83.55</v>
      </c>
      <c r="AB65" s="8">
        <f t="shared" si="1"/>
        <v>0</v>
      </c>
      <c r="AC65" s="7">
        <f t="shared" si="18"/>
        <v>76</v>
      </c>
      <c r="AD65" s="7">
        <f t="shared" si="19"/>
        <v>76</v>
      </c>
      <c r="AE65" s="7">
        <f t="shared" si="20"/>
        <v>92</v>
      </c>
      <c r="AF65" s="7">
        <f t="shared" si="21"/>
        <v>92</v>
      </c>
      <c r="AG65" s="7">
        <f t="shared" si="22"/>
        <v>97</v>
      </c>
      <c r="AH65" s="7">
        <f t="shared" si="23"/>
        <v>92</v>
      </c>
      <c r="AI65" s="7">
        <f t="shared" si="24"/>
        <v>86</v>
      </c>
      <c r="AJ65" s="7">
        <f t="shared" si="25"/>
        <v>80.2</v>
      </c>
      <c r="AK65" s="7">
        <f t="shared" si="26"/>
        <v>60</v>
      </c>
      <c r="AL65" s="7">
        <f t="shared" si="27"/>
        <v>100</v>
      </c>
      <c r="AM65" s="8">
        <f t="shared" si="3"/>
        <v>27</v>
      </c>
      <c r="AN65" s="8">
        <f t="shared" si="28"/>
        <v>10</v>
      </c>
      <c r="AO65" s="8">
        <v>0</v>
      </c>
      <c r="AP65" s="7">
        <f t="shared" si="4"/>
        <v>37</v>
      </c>
    </row>
    <row r="66" spans="1:42" x14ac:dyDescent="0.25">
      <c r="A66" s="7" t="str">
        <f>VLOOKUP(B66,indeks!$A$2:$B$200,2, FALSE)</f>
        <v>PS230003</v>
      </c>
      <c r="B66" s="7" t="s">
        <v>529</v>
      </c>
      <c r="C66" s="7" t="s">
        <v>131</v>
      </c>
      <c r="D66" s="7" t="s">
        <v>132</v>
      </c>
      <c r="E66" s="7" t="s">
        <v>133</v>
      </c>
      <c r="F66" s="8">
        <v>20</v>
      </c>
      <c r="G66" s="8">
        <v>18</v>
      </c>
      <c r="H66" s="8">
        <v>20</v>
      </c>
      <c r="I66" s="8">
        <v>20</v>
      </c>
      <c r="J66" s="8">
        <v>20</v>
      </c>
      <c r="K66" s="8">
        <v>18</v>
      </c>
      <c r="L66" s="8">
        <v>20</v>
      </c>
      <c r="M66" s="8">
        <v>20</v>
      </c>
      <c r="N66" s="8">
        <v>20</v>
      </c>
      <c r="O66" s="8">
        <v>20</v>
      </c>
      <c r="P66" s="7">
        <v>95</v>
      </c>
      <c r="Q66" s="7">
        <v>100</v>
      </c>
      <c r="R66" s="7">
        <v>100</v>
      </c>
      <c r="S66" s="7">
        <v>100</v>
      </c>
      <c r="T66" s="7">
        <v>95</v>
      </c>
      <c r="U66" s="7">
        <v>100</v>
      </c>
      <c r="V66" s="7">
        <v>100</v>
      </c>
      <c r="W66" s="7">
        <v>99</v>
      </c>
      <c r="X66" s="7">
        <v>100</v>
      </c>
      <c r="Y66" s="7">
        <v>99</v>
      </c>
      <c r="Z66" s="8">
        <v>10</v>
      </c>
      <c r="AA66" s="8">
        <v>97.88</v>
      </c>
      <c r="AB66" s="8">
        <f t="shared" si="1"/>
        <v>0</v>
      </c>
      <c r="AC66" s="7">
        <f t="shared" ref="AC66:AC97" si="29">P66*0.8 +F66</f>
        <v>96</v>
      </c>
      <c r="AD66" s="7">
        <f t="shared" ref="AD66:AD97" si="30">Q66*0.8 +G66</f>
        <v>98</v>
      </c>
      <c r="AE66" s="7">
        <f t="shared" ref="AE66:AE97" si="31">R66*0.8 +H66</f>
        <v>100</v>
      </c>
      <c r="AF66" s="7">
        <f t="shared" ref="AF66:AF97" si="32">S66*0.8 +I66</f>
        <v>100</v>
      </c>
      <c r="AG66" s="7">
        <f t="shared" ref="AG66:AG97" si="33">T66*0.8 +J66</f>
        <v>96</v>
      </c>
      <c r="AH66" s="7">
        <f t="shared" ref="AH66:AH97" si="34">U66*0.8 +K66</f>
        <v>98</v>
      </c>
      <c r="AI66" s="7">
        <f t="shared" ref="AI66:AI97" si="35">V66*0.8 +L66</f>
        <v>100</v>
      </c>
      <c r="AJ66" s="7">
        <f t="shared" ref="AJ66:AJ97" si="36">W66*0.8 +M66</f>
        <v>99.2</v>
      </c>
      <c r="AK66" s="7">
        <f t="shared" ref="AK66:AK97" si="37">X66*0.8 +N66</f>
        <v>100</v>
      </c>
      <c r="AL66" s="7">
        <f t="shared" ref="AL66:AL97" si="38">Y66*0.8 +O66</f>
        <v>99.2</v>
      </c>
      <c r="AM66" s="8">
        <f t="shared" si="3"/>
        <v>30</v>
      </c>
      <c r="AN66" s="8">
        <f t="shared" si="28"/>
        <v>10</v>
      </c>
      <c r="AO66" s="8">
        <v>1</v>
      </c>
      <c r="AP66" s="7">
        <f t="shared" si="4"/>
        <v>41</v>
      </c>
    </row>
    <row r="67" spans="1:42" x14ac:dyDescent="0.25">
      <c r="A67" s="7" t="str">
        <f>VLOOKUP(B67,indeks!$A$2:$B$200,2, FALSE)</f>
        <v>PS230027</v>
      </c>
      <c r="B67" s="7" t="s">
        <v>615</v>
      </c>
      <c r="C67" s="7" t="s">
        <v>131</v>
      </c>
      <c r="D67" s="7" t="s">
        <v>174</v>
      </c>
      <c r="E67" s="7" t="s">
        <v>175</v>
      </c>
      <c r="F67" s="8">
        <v>18</v>
      </c>
      <c r="G67" s="8">
        <v>18</v>
      </c>
      <c r="H67" s="8">
        <v>18</v>
      </c>
      <c r="I67" s="8">
        <v>17</v>
      </c>
      <c r="J67" s="8">
        <v>17</v>
      </c>
      <c r="K67" s="8">
        <v>20</v>
      </c>
      <c r="L67" s="8">
        <v>20</v>
      </c>
      <c r="M67" s="8">
        <v>17</v>
      </c>
      <c r="N67" s="8">
        <v>16</v>
      </c>
      <c r="O67" s="8">
        <v>11</v>
      </c>
      <c r="P67" s="7">
        <v>60</v>
      </c>
      <c r="Q67" s="7">
        <v>90</v>
      </c>
      <c r="R67" s="7">
        <v>70</v>
      </c>
      <c r="S67" s="7">
        <v>70</v>
      </c>
      <c r="T67" s="7">
        <v>80</v>
      </c>
      <c r="U67" s="7">
        <v>70</v>
      </c>
      <c r="V67" s="7">
        <v>40</v>
      </c>
      <c r="W67" s="7">
        <v>80</v>
      </c>
      <c r="X67" s="7">
        <v>90</v>
      </c>
      <c r="Y67" s="7">
        <v>80</v>
      </c>
      <c r="Z67" s="8">
        <v>8.33</v>
      </c>
      <c r="AA67" s="8">
        <v>63.76</v>
      </c>
      <c r="AB67" s="8">
        <f t="shared" ref="AB67:AB116" si="39">COUNTIF(P67:Y67,"")</f>
        <v>0</v>
      </c>
      <c r="AC67" s="7">
        <f t="shared" si="29"/>
        <v>66</v>
      </c>
      <c r="AD67" s="7">
        <f t="shared" si="30"/>
        <v>90</v>
      </c>
      <c r="AE67" s="7">
        <f t="shared" si="31"/>
        <v>74</v>
      </c>
      <c r="AF67" s="7">
        <f t="shared" si="32"/>
        <v>73</v>
      </c>
      <c r="AG67" s="7">
        <f t="shared" si="33"/>
        <v>81</v>
      </c>
      <c r="AH67" s="7">
        <f t="shared" si="34"/>
        <v>76</v>
      </c>
      <c r="AI67" s="7">
        <f t="shared" si="35"/>
        <v>52</v>
      </c>
      <c r="AJ67" s="7">
        <f t="shared" si="36"/>
        <v>81</v>
      </c>
      <c r="AK67" s="7">
        <f t="shared" si="37"/>
        <v>88</v>
      </c>
      <c r="AL67" s="7">
        <f t="shared" si="38"/>
        <v>75</v>
      </c>
      <c r="AM67" s="8">
        <f t="shared" ref="AM67:AM116" si="40">IF($AB67&lt;3,ROUND(((SUM(AC67:AL67)-SMALL(AC67:AL67,1)-SMALL(AC67:AL67,2))/800*30),0),ROUND(((SUM(AC67:AL67)-SMALL(AC67:AL67,1)-SMALL(AC67:AL67,2))/800*30)-($AB67-2)*0.15*30/8,0))</f>
        <v>24</v>
      </c>
      <c r="AN67" s="8">
        <f t="shared" ref="AN67:AN116" si="41">ROUND(Z67,0)</f>
        <v>8</v>
      </c>
      <c r="AO67" s="8">
        <v>1</v>
      </c>
      <c r="AP67" s="7">
        <f t="shared" ref="AP67:AP116" si="42">ROUND(SUM(AM67:AO67),0)</f>
        <v>33</v>
      </c>
    </row>
    <row r="68" spans="1:42" x14ac:dyDescent="0.25">
      <c r="A68" s="7" t="str">
        <f>VLOOKUP(B68,indeks!$A$2:$B$200,2, FALSE)</f>
        <v>PS230033</v>
      </c>
      <c r="B68" s="7" t="s">
        <v>576</v>
      </c>
      <c r="C68" s="7" t="s">
        <v>131</v>
      </c>
      <c r="D68" s="7" t="s">
        <v>230</v>
      </c>
      <c r="E68" s="7" t="s">
        <v>231</v>
      </c>
      <c r="F68" s="8">
        <v>20</v>
      </c>
      <c r="G68" s="8">
        <v>20</v>
      </c>
      <c r="H68" s="8">
        <v>20</v>
      </c>
      <c r="I68" s="8">
        <v>20</v>
      </c>
      <c r="K68" s="8">
        <v>20</v>
      </c>
      <c r="L68" s="8">
        <v>20</v>
      </c>
      <c r="M68" s="8">
        <v>20</v>
      </c>
      <c r="O68" s="8">
        <v>20</v>
      </c>
      <c r="P68" s="7">
        <v>80</v>
      </c>
      <c r="Q68" s="7">
        <v>70</v>
      </c>
      <c r="R68" s="7">
        <v>100</v>
      </c>
      <c r="S68" s="7">
        <v>90</v>
      </c>
      <c r="U68" s="7">
        <v>100</v>
      </c>
      <c r="V68" s="7">
        <v>100</v>
      </c>
      <c r="W68" s="7">
        <v>90</v>
      </c>
      <c r="Y68" s="7">
        <v>100</v>
      </c>
      <c r="Z68" s="8">
        <v>6.67</v>
      </c>
      <c r="AA68" s="8">
        <v>69.58</v>
      </c>
      <c r="AB68" s="8">
        <f t="shared" si="39"/>
        <v>2</v>
      </c>
      <c r="AC68" s="7">
        <f t="shared" si="29"/>
        <v>84</v>
      </c>
      <c r="AD68" s="7">
        <f t="shared" si="30"/>
        <v>76</v>
      </c>
      <c r="AE68" s="7">
        <f t="shared" si="31"/>
        <v>100</v>
      </c>
      <c r="AF68" s="7">
        <f t="shared" si="32"/>
        <v>92</v>
      </c>
      <c r="AG68" s="7">
        <f t="shared" si="33"/>
        <v>0</v>
      </c>
      <c r="AH68" s="7">
        <f t="shared" si="34"/>
        <v>100</v>
      </c>
      <c r="AI68" s="7">
        <f t="shared" si="35"/>
        <v>100</v>
      </c>
      <c r="AJ68" s="7">
        <f t="shared" si="36"/>
        <v>92</v>
      </c>
      <c r="AK68" s="7">
        <f t="shared" si="37"/>
        <v>0</v>
      </c>
      <c r="AL68" s="7">
        <f t="shared" si="38"/>
        <v>100</v>
      </c>
      <c r="AM68" s="8">
        <f t="shared" si="40"/>
        <v>28</v>
      </c>
      <c r="AN68" s="8">
        <f t="shared" si="41"/>
        <v>7</v>
      </c>
      <c r="AO68" s="8">
        <v>0</v>
      </c>
      <c r="AP68" s="7">
        <f t="shared" si="42"/>
        <v>35</v>
      </c>
    </row>
    <row r="69" spans="1:42" x14ac:dyDescent="0.25">
      <c r="A69" s="7" t="str">
        <f>VLOOKUP(B69,indeks!$A$2:$B$200,2, FALSE)</f>
        <v>PS230015</v>
      </c>
      <c r="B69" s="7" t="s">
        <v>549</v>
      </c>
      <c r="C69" s="7" t="s">
        <v>131</v>
      </c>
      <c r="D69" s="7" t="s">
        <v>304</v>
      </c>
      <c r="E69" s="7" t="s">
        <v>305</v>
      </c>
      <c r="F69" s="8">
        <v>18</v>
      </c>
      <c r="G69" s="8">
        <v>18</v>
      </c>
      <c r="H69" s="8">
        <v>20</v>
      </c>
      <c r="I69" s="8">
        <v>20</v>
      </c>
      <c r="J69" s="8">
        <v>17</v>
      </c>
      <c r="K69" s="8">
        <v>20</v>
      </c>
      <c r="L69" s="8">
        <v>20</v>
      </c>
      <c r="M69" s="8">
        <v>17</v>
      </c>
      <c r="N69" s="8">
        <v>20</v>
      </c>
      <c r="O69" s="8">
        <v>20</v>
      </c>
      <c r="P69" s="7">
        <v>50</v>
      </c>
      <c r="Q69" s="7">
        <v>95</v>
      </c>
      <c r="R69" s="7">
        <v>90</v>
      </c>
      <c r="S69" s="7">
        <v>100</v>
      </c>
      <c r="T69" s="7">
        <v>85</v>
      </c>
      <c r="U69" s="7">
        <v>80</v>
      </c>
      <c r="V69" s="7">
        <v>60</v>
      </c>
      <c r="W69" s="7">
        <v>58</v>
      </c>
      <c r="X69" s="7">
        <v>85</v>
      </c>
      <c r="Y69" s="7">
        <v>99</v>
      </c>
      <c r="Z69" s="8">
        <v>10</v>
      </c>
      <c r="AA69" s="8">
        <v>84.26</v>
      </c>
      <c r="AB69" s="8">
        <f t="shared" si="39"/>
        <v>0</v>
      </c>
      <c r="AC69" s="7">
        <f t="shared" si="29"/>
        <v>58</v>
      </c>
      <c r="AD69" s="7">
        <f t="shared" si="30"/>
        <v>94</v>
      </c>
      <c r="AE69" s="7">
        <f t="shared" si="31"/>
        <v>92</v>
      </c>
      <c r="AF69" s="7">
        <f t="shared" si="32"/>
        <v>100</v>
      </c>
      <c r="AG69" s="7">
        <f t="shared" si="33"/>
        <v>85</v>
      </c>
      <c r="AH69" s="7">
        <f t="shared" si="34"/>
        <v>84</v>
      </c>
      <c r="AI69" s="7">
        <f t="shared" si="35"/>
        <v>68</v>
      </c>
      <c r="AJ69" s="7">
        <f t="shared" si="36"/>
        <v>63.400000000000006</v>
      </c>
      <c r="AK69" s="7">
        <f t="shared" si="37"/>
        <v>88</v>
      </c>
      <c r="AL69" s="7">
        <f t="shared" si="38"/>
        <v>99.2</v>
      </c>
      <c r="AM69" s="8">
        <f t="shared" si="40"/>
        <v>27</v>
      </c>
      <c r="AN69" s="8">
        <f t="shared" si="41"/>
        <v>10</v>
      </c>
      <c r="AO69" s="8">
        <v>1</v>
      </c>
      <c r="AP69" s="7">
        <f t="shared" si="42"/>
        <v>38</v>
      </c>
    </row>
    <row r="70" spans="1:42" x14ac:dyDescent="0.25">
      <c r="A70" s="7" t="str">
        <f>VLOOKUP(B70,indeks!$A$2:$B$200,2, FALSE)</f>
        <v>PS230105</v>
      </c>
      <c r="B70" s="7" t="s">
        <v>574</v>
      </c>
      <c r="C70" s="7" t="s">
        <v>256</v>
      </c>
      <c r="D70" s="7" t="s">
        <v>257</v>
      </c>
      <c r="E70" s="7" t="s">
        <v>258</v>
      </c>
      <c r="F70" s="8">
        <v>18</v>
      </c>
      <c r="G70" s="8">
        <v>20</v>
      </c>
      <c r="H70" s="8">
        <v>20</v>
      </c>
      <c r="I70" s="8">
        <v>17</v>
      </c>
      <c r="J70" s="8">
        <v>20</v>
      </c>
      <c r="K70" s="8">
        <v>20</v>
      </c>
      <c r="L70" s="8">
        <v>16</v>
      </c>
      <c r="M70" s="8">
        <v>17</v>
      </c>
      <c r="N70" s="8">
        <v>20</v>
      </c>
      <c r="O70" s="8">
        <v>17</v>
      </c>
      <c r="P70" s="7">
        <v>50</v>
      </c>
      <c r="Q70" s="7">
        <v>60</v>
      </c>
      <c r="R70" s="7">
        <v>55</v>
      </c>
      <c r="S70" s="7">
        <v>50</v>
      </c>
      <c r="T70" s="7">
        <v>60</v>
      </c>
      <c r="U70" s="7">
        <v>75</v>
      </c>
      <c r="V70" s="7">
        <v>45</v>
      </c>
      <c r="W70" s="7">
        <v>58</v>
      </c>
      <c r="X70" s="7">
        <v>40</v>
      </c>
      <c r="Y70" s="7">
        <v>90</v>
      </c>
      <c r="Z70" s="8">
        <v>4.17</v>
      </c>
      <c r="AA70" s="8">
        <v>63.82</v>
      </c>
      <c r="AB70" s="8">
        <f t="shared" si="39"/>
        <v>0</v>
      </c>
      <c r="AC70" s="7">
        <f t="shared" si="29"/>
        <v>58</v>
      </c>
      <c r="AD70" s="7">
        <f t="shared" si="30"/>
        <v>68</v>
      </c>
      <c r="AE70" s="7">
        <f t="shared" si="31"/>
        <v>64</v>
      </c>
      <c r="AF70" s="7">
        <f t="shared" si="32"/>
        <v>57</v>
      </c>
      <c r="AG70" s="7">
        <f t="shared" si="33"/>
        <v>68</v>
      </c>
      <c r="AH70" s="7">
        <f t="shared" si="34"/>
        <v>80</v>
      </c>
      <c r="AI70" s="7">
        <f t="shared" si="35"/>
        <v>52</v>
      </c>
      <c r="AJ70" s="7">
        <f t="shared" si="36"/>
        <v>63.400000000000006</v>
      </c>
      <c r="AK70" s="7">
        <f t="shared" si="37"/>
        <v>52</v>
      </c>
      <c r="AL70" s="7">
        <f t="shared" si="38"/>
        <v>89</v>
      </c>
      <c r="AM70" s="8">
        <f t="shared" si="40"/>
        <v>21</v>
      </c>
      <c r="AN70" s="8">
        <f t="shared" si="41"/>
        <v>4</v>
      </c>
      <c r="AO70" s="8">
        <v>1</v>
      </c>
      <c r="AP70" s="7">
        <f t="shared" si="42"/>
        <v>26</v>
      </c>
    </row>
    <row r="71" spans="1:42" x14ac:dyDescent="0.25">
      <c r="A71" s="7" t="str">
        <f>VLOOKUP(B71,indeks!$A$2:$B$200,2, FALSE)</f>
        <v>PS230017</v>
      </c>
      <c r="B71" s="7" t="s">
        <v>525</v>
      </c>
      <c r="C71" s="7" t="s">
        <v>104</v>
      </c>
      <c r="D71" s="7" t="s">
        <v>105</v>
      </c>
      <c r="E71" s="7" t="s">
        <v>106</v>
      </c>
      <c r="G71" s="8">
        <v>16</v>
      </c>
      <c r="H71" s="8">
        <v>20</v>
      </c>
      <c r="I71" s="8">
        <v>20</v>
      </c>
      <c r="K71" s="8">
        <v>18</v>
      </c>
      <c r="L71" s="8">
        <v>20</v>
      </c>
      <c r="M71" s="8">
        <v>20</v>
      </c>
      <c r="N71" s="8">
        <v>16</v>
      </c>
      <c r="O71" s="8">
        <v>20</v>
      </c>
      <c r="Q71" s="7">
        <v>60</v>
      </c>
      <c r="R71" s="7">
        <v>60</v>
      </c>
      <c r="S71" s="7">
        <v>75</v>
      </c>
      <c r="U71" s="7">
        <v>95</v>
      </c>
      <c r="V71" s="7">
        <v>25</v>
      </c>
      <c r="W71" s="7">
        <v>59</v>
      </c>
      <c r="X71" s="7">
        <v>45</v>
      </c>
      <c r="Y71" s="7">
        <v>100</v>
      </c>
      <c r="Z71" s="8">
        <v>3.75</v>
      </c>
      <c r="AA71" s="8">
        <v>69.36</v>
      </c>
      <c r="AB71" s="8">
        <f t="shared" si="39"/>
        <v>2</v>
      </c>
      <c r="AC71" s="7">
        <f t="shared" si="29"/>
        <v>0</v>
      </c>
      <c r="AD71" s="7">
        <f t="shared" si="30"/>
        <v>64</v>
      </c>
      <c r="AE71" s="7">
        <f t="shared" si="31"/>
        <v>68</v>
      </c>
      <c r="AF71" s="7">
        <f t="shared" si="32"/>
        <v>80</v>
      </c>
      <c r="AG71" s="7">
        <f t="shared" si="33"/>
        <v>0</v>
      </c>
      <c r="AH71" s="7">
        <f t="shared" si="34"/>
        <v>94</v>
      </c>
      <c r="AI71" s="7">
        <f t="shared" si="35"/>
        <v>40</v>
      </c>
      <c r="AJ71" s="7">
        <f t="shared" si="36"/>
        <v>67.2</v>
      </c>
      <c r="AK71" s="7">
        <f t="shared" si="37"/>
        <v>52</v>
      </c>
      <c r="AL71" s="7">
        <f t="shared" si="38"/>
        <v>100</v>
      </c>
      <c r="AM71" s="8">
        <f t="shared" si="40"/>
        <v>21</v>
      </c>
      <c r="AN71" s="8">
        <f t="shared" si="41"/>
        <v>4</v>
      </c>
      <c r="AO71" s="8">
        <v>1</v>
      </c>
      <c r="AP71" s="7">
        <f t="shared" si="42"/>
        <v>26</v>
      </c>
    </row>
    <row r="72" spans="1:42" x14ac:dyDescent="0.25">
      <c r="A72" s="7" t="str">
        <f>VLOOKUP(B72,indeks!$A$2:$B$200,2, FALSE)</f>
        <v>PS230012</v>
      </c>
      <c r="B72" s="7" t="s">
        <v>568</v>
      </c>
      <c r="C72" s="7" t="s">
        <v>115</v>
      </c>
      <c r="D72" s="7" t="s">
        <v>116</v>
      </c>
      <c r="E72" s="7" t="s">
        <v>117</v>
      </c>
      <c r="F72" s="8">
        <v>18</v>
      </c>
      <c r="G72" s="8">
        <v>18</v>
      </c>
      <c r="H72" s="8">
        <v>18</v>
      </c>
      <c r="I72" s="8">
        <v>11</v>
      </c>
      <c r="J72" s="8">
        <v>14</v>
      </c>
      <c r="K72" s="8">
        <v>20</v>
      </c>
      <c r="L72" s="8">
        <v>16</v>
      </c>
      <c r="M72" s="8">
        <v>20</v>
      </c>
      <c r="N72" s="8">
        <v>20</v>
      </c>
      <c r="P72" s="7">
        <v>75</v>
      </c>
      <c r="Q72" s="7">
        <v>80</v>
      </c>
      <c r="R72" s="7">
        <v>45</v>
      </c>
      <c r="S72" s="7">
        <v>90</v>
      </c>
      <c r="T72" s="7">
        <v>70</v>
      </c>
      <c r="U72" s="7">
        <v>90</v>
      </c>
      <c r="V72" s="7">
        <v>45</v>
      </c>
      <c r="W72" s="7">
        <v>95</v>
      </c>
      <c r="X72" s="7">
        <v>85</v>
      </c>
      <c r="Z72" s="8">
        <v>7.08</v>
      </c>
      <c r="AA72" s="8">
        <v>66.09</v>
      </c>
      <c r="AB72" s="8">
        <f t="shared" si="39"/>
        <v>1</v>
      </c>
      <c r="AC72" s="7">
        <f t="shared" si="29"/>
        <v>78</v>
      </c>
      <c r="AD72" s="7">
        <f t="shared" si="30"/>
        <v>82</v>
      </c>
      <c r="AE72" s="7">
        <f t="shared" si="31"/>
        <v>54</v>
      </c>
      <c r="AF72" s="7">
        <f t="shared" si="32"/>
        <v>83</v>
      </c>
      <c r="AG72" s="7">
        <f t="shared" si="33"/>
        <v>70</v>
      </c>
      <c r="AH72" s="7">
        <f t="shared" si="34"/>
        <v>92</v>
      </c>
      <c r="AI72" s="7">
        <f t="shared" si="35"/>
        <v>52</v>
      </c>
      <c r="AJ72" s="7">
        <f t="shared" si="36"/>
        <v>96</v>
      </c>
      <c r="AK72" s="7">
        <f t="shared" si="37"/>
        <v>88</v>
      </c>
      <c r="AL72" s="7">
        <f t="shared" si="38"/>
        <v>0</v>
      </c>
      <c r="AM72" s="8">
        <f t="shared" si="40"/>
        <v>24</v>
      </c>
      <c r="AN72" s="8">
        <f t="shared" si="41"/>
        <v>7</v>
      </c>
      <c r="AO72" s="8">
        <v>0</v>
      </c>
      <c r="AP72" s="7">
        <f t="shared" si="42"/>
        <v>31</v>
      </c>
    </row>
    <row r="73" spans="1:42" x14ac:dyDescent="0.25">
      <c r="A73" s="7" t="str">
        <f>VLOOKUP(B73,indeks!$A$2:$B$200,2, FALSE)</f>
        <v>PS230010</v>
      </c>
      <c r="B73" s="7" t="s">
        <v>613</v>
      </c>
      <c r="C73" s="7" t="s">
        <v>171</v>
      </c>
      <c r="D73" s="7" t="s">
        <v>172</v>
      </c>
      <c r="E73" s="7" t="s">
        <v>173</v>
      </c>
      <c r="F73" s="8">
        <v>20</v>
      </c>
      <c r="G73" s="8">
        <v>18</v>
      </c>
      <c r="H73" s="8">
        <v>20</v>
      </c>
      <c r="I73" s="8">
        <v>20</v>
      </c>
      <c r="J73" s="8">
        <v>20</v>
      </c>
      <c r="K73" s="8">
        <v>20</v>
      </c>
      <c r="L73" s="8">
        <v>20</v>
      </c>
      <c r="M73" s="8">
        <v>20</v>
      </c>
      <c r="N73" s="8">
        <v>20</v>
      </c>
      <c r="O73" s="8">
        <v>20</v>
      </c>
      <c r="P73" s="7">
        <v>50</v>
      </c>
      <c r="Q73" s="7">
        <v>70</v>
      </c>
      <c r="R73" s="7">
        <v>70</v>
      </c>
      <c r="S73" s="7">
        <v>80</v>
      </c>
      <c r="T73" s="7">
        <v>60</v>
      </c>
      <c r="U73" s="7">
        <v>80</v>
      </c>
      <c r="V73" s="7">
        <v>10</v>
      </c>
      <c r="W73" s="7">
        <v>80</v>
      </c>
      <c r="X73" s="7">
        <v>60</v>
      </c>
      <c r="Y73" s="7">
        <v>40</v>
      </c>
      <c r="AA73" s="8">
        <v>67.260000000000005</v>
      </c>
      <c r="AB73" s="8">
        <f t="shared" si="39"/>
        <v>0</v>
      </c>
      <c r="AC73" s="7">
        <f t="shared" si="29"/>
        <v>60</v>
      </c>
      <c r="AD73" s="7">
        <f t="shared" si="30"/>
        <v>74</v>
      </c>
      <c r="AE73" s="7">
        <f t="shared" si="31"/>
        <v>76</v>
      </c>
      <c r="AF73" s="7">
        <f t="shared" si="32"/>
        <v>84</v>
      </c>
      <c r="AG73" s="7">
        <f t="shared" si="33"/>
        <v>68</v>
      </c>
      <c r="AH73" s="7">
        <f t="shared" si="34"/>
        <v>84</v>
      </c>
      <c r="AI73" s="7">
        <f t="shared" si="35"/>
        <v>28</v>
      </c>
      <c r="AJ73" s="7">
        <f t="shared" si="36"/>
        <v>84</v>
      </c>
      <c r="AK73" s="7">
        <f t="shared" si="37"/>
        <v>68</v>
      </c>
      <c r="AL73" s="7">
        <f t="shared" si="38"/>
        <v>52</v>
      </c>
      <c r="AM73" s="8">
        <f t="shared" si="40"/>
        <v>22</v>
      </c>
      <c r="AN73" s="8">
        <f t="shared" si="41"/>
        <v>0</v>
      </c>
      <c r="AO73" s="8">
        <v>0</v>
      </c>
      <c r="AP73" s="7">
        <f t="shared" si="42"/>
        <v>22</v>
      </c>
    </row>
    <row r="74" spans="1:42" x14ac:dyDescent="0.25">
      <c r="A74" s="7" t="str">
        <f>VLOOKUP(B74,indeks!$A$2:$B$200,2, FALSE)</f>
        <v>PS230007</v>
      </c>
      <c r="B74" s="7" t="s">
        <v>569</v>
      </c>
      <c r="C74" s="7" t="s">
        <v>259</v>
      </c>
      <c r="D74" s="7" t="s">
        <v>260</v>
      </c>
      <c r="E74" s="7" t="s">
        <v>261</v>
      </c>
      <c r="F74" s="8">
        <v>13</v>
      </c>
      <c r="G74" s="8">
        <v>20</v>
      </c>
      <c r="H74" s="8">
        <v>20</v>
      </c>
      <c r="I74" s="8">
        <v>20</v>
      </c>
      <c r="J74" s="8">
        <v>20</v>
      </c>
      <c r="K74" s="8">
        <v>18</v>
      </c>
      <c r="L74" s="8">
        <v>11</v>
      </c>
      <c r="M74" s="8">
        <v>17</v>
      </c>
      <c r="N74" s="8">
        <v>20</v>
      </c>
      <c r="O74" s="8">
        <v>20</v>
      </c>
      <c r="P74" s="7">
        <v>100</v>
      </c>
      <c r="Q74" s="7">
        <v>75</v>
      </c>
      <c r="R74" s="7">
        <v>100</v>
      </c>
      <c r="S74" s="7">
        <v>60</v>
      </c>
      <c r="T74" s="7">
        <v>60</v>
      </c>
      <c r="U74" s="7">
        <v>85</v>
      </c>
      <c r="V74" s="7">
        <v>90</v>
      </c>
      <c r="W74" s="7">
        <v>100</v>
      </c>
      <c r="X74" s="7">
        <v>40</v>
      </c>
      <c r="Y74" s="7">
        <v>100</v>
      </c>
      <c r="Z74" s="8">
        <v>7.08</v>
      </c>
      <c r="AA74" s="8">
        <v>86.69</v>
      </c>
      <c r="AB74" s="8">
        <f t="shared" si="39"/>
        <v>0</v>
      </c>
      <c r="AC74" s="7">
        <f t="shared" si="29"/>
        <v>93</v>
      </c>
      <c r="AD74" s="7">
        <f t="shared" si="30"/>
        <v>80</v>
      </c>
      <c r="AE74" s="7">
        <f t="shared" si="31"/>
        <v>100</v>
      </c>
      <c r="AF74" s="7">
        <f t="shared" si="32"/>
        <v>68</v>
      </c>
      <c r="AG74" s="7">
        <f t="shared" si="33"/>
        <v>68</v>
      </c>
      <c r="AH74" s="7">
        <f t="shared" si="34"/>
        <v>86</v>
      </c>
      <c r="AI74" s="7">
        <f t="shared" si="35"/>
        <v>83</v>
      </c>
      <c r="AJ74" s="7">
        <f t="shared" si="36"/>
        <v>97</v>
      </c>
      <c r="AK74" s="7">
        <f t="shared" si="37"/>
        <v>52</v>
      </c>
      <c r="AL74" s="7">
        <f t="shared" si="38"/>
        <v>100</v>
      </c>
      <c r="AM74" s="8">
        <f t="shared" si="40"/>
        <v>27</v>
      </c>
      <c r="AN74" s="8">
        <f t="shared" si="41"/>
        <v>7</v>
      </c>
      <c r="AO74" s="8">
        <v>1</v>
      </c>
      <c r="AP74" s="7">
        <f t="shared" si="42"/>
        <v>35</v>
      </c>
    </row>
    <row r="75" spans="1:42" x14ac:dyDescent="0.25">
      <c r="A75" s="7" t="str">
        <f>VLOOKUP(B75,indeks!$A$2:$B$200,2, FALSE)</f>
        <v>PS230036</v>
      </c>
      <c r="B75" s="7" t="s">
        <v>599</v>
      </c>
      <c r="C75" s="7" t="s">
        <v>80</v>
      </c>
      <c r="D75" s="7" t="s">
        <v>81</v>
      </c>
      <c r="E75" s="7" t="s">
        <v>82</v>
      </c>
      <c r="F75" s="8">
        <v>18</v>
      </c>
      <c r="G75" s="8">
        <v>20</v>
      </c>
      <c r="H75" s="8">
        <v>20</v>
      </c>
      <c r="I75" s="8">
        <v>20</v>
      </c>
      <c r="J75" s="8">
        <v>20</v>
      </c>
      <c r="K75" s="8">
        <v>15</v>
      </c>
      <c r="L75" s="8">
        <v>20</v>
      </c>
      <c r="M75" s="8">
        <v>20</v>
      </c>
      <c r="N75" s="8">
        <v>20</v>
      </c>
      <c r="O75" s="8">
        <v>20</v>
      </c>
      <c r="P75" s="7">
        <v>90</v>
      </c>
      <c r="Q75" s="7">
        <v>80</v>
      </c>
      <c r="R75" s="7">
        <v>95</v>
      </c>
      <c r="S75" s="7">
        <v>90</v>
      </c>
      <c r="T75" s="7">
        <v>80</v>
      </c>
      <c r="U75" s="7">
        <v>100</v>
      </c>
      <c r="V75" s="7">
        <v>90</v>
      </c>
      <c r="W75" s="7">
        <v>99</v>
      </c>
      <c r="X75" s="7">
        <v>90</v>
      </c>
      <c r="Y75" s="7">
        <v>99</v>
      </c>
      <c r="Z75" s="8">
        <v>3.75</v>
      </c>
      <c r="AA75" s="8">
        <v>85.86</v>
      </c>
      <c r="AB75" s="8">
        <f t="shared" si="39"/>
        <v>0</v>
      </c>
      <c r="AC75" s="7">
        <f t="shared" si="29"/>
        <v>90</v>
      </c>
      <c r="AD75" s="7">
        <f t="shared" si="30"/>
        <v>84</v>
      </c>
      <c r="AE75" s="7">
        <f t="shared" si="31"/>
        <v>96</v>
      </c>
      <c r="AF75" s="7">
        <f t="shared" si="32"/>
        <v>92</v>
      </c>
      <c r="AG75" s="7">
        <f t="shared" si="33"/>
        <v>84</v>
      </c>
      <c r="AH75" s="7">
        <f t="shared" si="34"/>
        <v>95</v>
      </c>
      <c r="AI75" s="7">
        <f t="shared" si="35"/>
        <v>92</v>
      </c>
      <c r="AJ75" s="7">
        <f t="shared" si="36"/>
        <v>99.2</v>
      </c>
      <c r="AK75" s="7">
        <f t="shared" si="37"/>
        <v>92</v>
      </c>
      <c r="AL75" s="7">
        <f t="shared" si="38"/>
        <v>99.2</v>
      </c>
      <c r="AM75" s="8">
        <f t="shared" si="40"/>
        <v>28</v>
      </c>
      <c r="AN75" s="8">
        <f t="shared" si="41"/>
        <v>4</v>
      </c>
      <c r="AO75" s="8">
        <v>1</v>
      </c>
      <c r="AP75" s="7">
        <f t="shared" si="42"/>
        <v>33</v>
      </c>
    </row>
    <row r="76" spans="1:42" x14ac:dyDescent="0.25">
      <c r="A76" s="7" t="str">
        <f>VLOOKUP(B76,indeks!$A$2:$B$200,2, FALSE)</f>
        <v>PS230111</v>
      </c>
      <c r="B76" s="7" t="s">
        <v>523</v>
      </c>
      <c r="C76" s="7" t="s">
        <v>86</v>
      </c>
      <c r="D76" s="7" t="s">
        <v>87</v>
      </c>
      <c r="E76" s="7" t="s">
        <v>88</v>
      </c>
      <c r="F76" s="8">
        <v>20</v>
      </c>
      <c r="G76" s="8">
        <v>20</v>
      </c>
      <c r="H76" s="8">
        <v>20</v>
      </c>
      <c r="I76" s="8">
        <v>20</v>
      </c>
      <c r="J76" s="8">
        <v>20</v>
      </c>
      <c r="K76" s="8">
        <v>20</v>
      </c>
      <c r="L76" s="8">
        <v>20</v>
      </c>
      <c r="M76" s="8">
        <v>20</v>
      </c>
      <c r="N76" s="8">
        <v>20</v>
      </c>
      <c r="O76" s="8">
        <v>20</v>
      </c>
      <c r="P76" s="7">
        <v>40</v>
      </c>
      <c r="Q76" s="7">
        <v>100</v>
      </c>
      <c r="R76" s="7">
        <v>60</v>
      </c>
      <c r="S76" s="7">
        <v>95</v>
      </c>
      <c r="T76" s="7">
        <v>85</v>
      </c>
      <c r="U76" s="7">
        <v>100</v>
      </c>
      <c r="V76" s="7">
        <v>45</v>
      </c>
      <c r="W76" s="7">
        <v>89</v>
      </c>
      <c r="X76" s="7">
        <v>25</v>
      </c>
      <c r="Y76" s="7">
        <v>100</v>
      </c>
      <c r="AA76" s="8">
        <v>78.25</v>
      </c>
      <c r="AB76" s="8">
        <f t="shared" si="39"/>
        <v>0</v>
      </c>
      <c r="AC76" s="7">
        <f t="shared" si="29"/>
        <v>52</v>
      </c>
      <c r="AD76" s="7">
        <f t="shared" si="30"/>
        <v>100</v>
      </c>
      <c r="AE76" s="7">
        <f t="shared" si="31"/>
        <v>68</v>
      </c>
      <c r="AF76" s="7">
        <f t="shared" si="32"/>
        <v>96</v>
      </c>
      <c r="AG76" s="7">
        <f t="shared" si="33"/>
        <v>88</v>
      </c>
      <c r="AH76" s="7">
        <f t="shared" si="34"/>
        <v>100</v>
      </c>
      <c r="AI76" s="7">
        <f t="shared" si="35"/>
        <v>56</v>
      </c>
      <c r="AJ76" s="7">
        <f t="shared" si="36"/>
        <v>91.2</v>
      </c>
      <c r="AK76" s="7">
        <f t="shared" si="37"/>
        <v>40</v>
      </c>
      <c r="AL76" s="7">
        <f t="shared" si="38"/>
        <v>100</v>
      </c>
      <c r="AM76" s="8">
        <f t="shared" si="40"/>
        <v>26</v>
      </c>
      <c r="AN76" s="8">
        <f t="shared" si="41"/>
        <v>0</v>
      </c>
      <c r="AO76" s="8">
        <v>0</v>
      </c>
      <c r="AP76" s="7">
        <f t="shared" si="42"/>
        <v>26</v>
      </c>
    </row>
    <row r="77" spans="1:42" x14ac:dyDescent="0.25">
      <c r="A77" s="7" t="str">
        <f>VLOOKUP(B77,indeks!$A$2:$B$200,2, FALSE)</f>
        <v>PS230055</v>
      </c>
      <c r="B77" s="7" t="s">
        <v>530</v>
      </c>
      <c r="C77" s="7" t="s">
        <v>86</v>
      </c>
      <c r="D77" s="7" t="s">
        <v>134</v>
      </c>
      <c r="E77" s="7" t="s">
        <v>135</v>
      </c>
      <c r="F77" s="8">
        <v>20</v>
      </c>
      <c r="G77" s="8">
        <v>18</v>
      </c>
      <c r="H77" s="8">
        <v>20</v>
      </c>
      <c r="I77" s="8">
        <v>20</v>
      </c>
      <c r="J77" s="8">
        <v>20</v>
      </c>
      <c r="K77" s="8">
        <v>18</v>
      </c>
      <c r="L77" s="8">
        <v>20</v>
      </c>
      <c r="M77" s="8">
        <v>20</v>
      </c>
      <c r="N77" s="8">
        <v>20</v>
      </c>
      <c r="O77" s="8">
        <v>20</v>
      </c>
      <c r="P77" s="7">
        <v>85</v>
      </c>
      <c r="Q77" s="7">
        <v>75</v>
      </c>
      <c r="R77" s="7">
        <v>80</v>
      </c>
      <c r="S77" s="7">
        <v>85</v>
      </c>
      <c r="T77" s="7">
        <v>100</v>
      </c>
      <c r="U77" s="7">
        <v>100</v>
      </c>
      <c r="V77" s="7">
        <v>95</v>
      </c>
      <c r="W77" s="7">
        <v>90</v>
      </c>
      <c r="X77" s="7">
        <v>60</v>
      </c>
      <c r="Y77" s="7">
        <v>100</v>
      </c>
      <c r="Z77" s="8">
        <v>7.5</v>
      </c>
      <c r="AA77" s="8">
        <v>72.27</v>
      </c>
      <c r="AB77" s="8">
        <f t="shared" si="39"/>
        <v>0</v>
      </c>
      <c r="AC77" s="7">
        <f t="shared" si="29"/>
        <v>88</v>
      </c>
      <c r="AD77" s="7">
        <f t="shared" si="30"/>
        <v>78</v>
      </c>
      <c r="AE77" s="7">
        <f t="shared" si="31"/>
        <v>84</v>
      </c>
      <c r="AF77" s="7">
        <f t="shared" si="32"/>
        <v>88</v>
      </c>
      <c r="AG77" s="7">
        <f t="shared" si="33"/>
        <v>100</v>
      </c>
      <c r="AH77" s="7">
        <f t="shared" si="34"/>
        <v>98</v>
      </c>
      <c r="AI77" s="7">
        <f t="shared" si="35"/>
        <v>96</v>
      </c>
      <c r="AJ77" s="7">
        <f t="shared" si="36"/>
        <v>92</v>
      </c>
      <c r="AK77" s="7">
        <f t="shared" si="37"/>
        <v>68</v>
      </c>
      <c r="AL77" s="7">
        <f t="shared" si="38"/>
        <v>100</v>
      </c>
      <c r="AM77" s="8">
        <f t="shared" si="40"/>
        <v>28</v>
      </c>
      <c r="AN77" s="8">
        <f t="shared" si="41"/>
        <v>8</v>
      </c>
      <c r="AO77" s="8">
        <v>0</v>
      </c>
      <c r="AP77" s="7">
        <f t="shared" si="42"/>
        <v>36</v>
      </c>
    </row>
    <row r="78" spans="1:42" x14ac:dyDescent="0.25">
      <c r="A78" s="7" t="str">
        <f>VLOOKUP(B78,indeks!$A$2:$B$200,2, FALSE)</f>
        <v>PS230109</v>
      </c>
      <c r="B78" s="7" t="s">
        <v>531</v>
      </c>
      <c r="C78" s="7" t="s">
        <v>86</v>
      </c>
      <c r="D78" s="7" t="s">
        <v>145</v>
      </c>
      <c r="E78" s="7" t="s">
        <v>146</v>
      </c>
      <c r="F78" s="8">
        <v>18</v>
      </c>
      <c r="G78" s="8">
        <v>20</v>
      </c>
      <c r="I78" s="8">
        <v>20</v>
      </c>
      <c r="J78" s="8">
        <v>20</v>
      </c>
      <c r="L78" s="8">
        <v>20</v>
      </c>
      <c r="M78" s="8">
        <v>20</v>
      </c>
      <c r="N78" s="8">
        <v>20</v>
      </c>
      <c r="O78" s="8">
        <v>20</v>
      </c>
      <c r="P78" s="7">
        <v>80</v>
      </c>
      <c r="Q78" s="7">
        <v>95</v>
      </c>
      <c r="S78" s="7">
        <v>75</v>
      </c>
      <c r="T78" s="7">
        <v>40</v>
      </c>
      <c r="V78" s="7">
        <v>75</v>
      </c>
      <c r="W78" s="7">
        <v>99</v>
      </c>
      <c r="X78" s="7">
        <v>85</v>
      </c>
      <c r="Y78" s="7">
        <v>90</v>
      </c>
      <c r="Z78" s="8">
        <v>3.33</v>
      </c>
      <c r="AA78" s="8">
        <v>65.47</v>
      </c>
      <c r="AB78" s="8">
        <f t="shared" si="39"/>
        <v>2</v>
      </c>
      <c r="AC78" s="7">
        <f t="shared" si="29"/>
        <v>82</v>
      </c>
      <c r="AD78" s="7">
        <f t="shared" si="30"/>
        <v>96</v>
      </c>
      <c r="AE78" s="7">
        <f t="shared" si="31"/>
        <v>0</v>
      </c>
      <c r="AF78" s="7">
        <f t="shared" si="32"/>
        <v>80</v>
      </c>
      <c r="AG78" s="7">
        <f t="shared" si="33"/>
        <v>52</v>
      </c>
      <c r="AH78" s="7">
        <f t="shared" si="34"/>
        <v>0</v>
      </c>
      <c r="AI78" s="7">
        <f t="shared" si="35"/>
        <v>80</v>
      </c>
      <c r="AJ78" s="7">
        <f t="shared" si="36"/>
        <v>99.2</v>
      </c>
      <c r="AK78" s="7">
        <f t="shared" si="37"/>
        <v>88</v>
      </c>
      <c r="AL78" s="7">
        <f t="shared" si="38"/>
        <v>92</v>
      </c>
      <c r="AM78" s="8">
        <f t="shared" si="40"/>
        <v>25</v>
      </c>
      <c r="AN78" s="8">
        <f t="shared" si="41"/>
        <v>3</v>
      </c>
      <c r="AO78" s="8">
        <v>1</v>
      </c>
      <c r="AP78" s="7">
        <f t="shared" si="42"/>
        <v>29</v>
      </c>
    </row>
    <row r="79" spans="1:42" x14ac:dyDescent="0.25">
      <c r="A79" s="7" t="str">
        <f>VLOOKUP(B79,indeks!$A$2:$B$200,2, FALSE)</f>
        <v>PS230116</v>
      </c>
      <c r="B79" s="7" t="s">
        <v>622</v>
      </c>
      <c r="C79" s="7" t="s">
        <v>86</v>
      </c>
      <c r="D79" s="7" t="s">
        <v>216</v>
      </c>
      <c r="E79" s="7" t="s">
        <v>217</v>
      </c>
      <c r="F79" s="8">
        <v>20</v>
      </c>
      <c r="G79" s="8">
        <v>20</v>
      </c>
      <c r="H79" s="8">
        <v>20</v>
      </c>
      <c r="I79" s="8">
        <v>20</v>
      </c>
      <c r="J79" s="8">
        <v>20</v>
      </c>
      <c r="K79" s="8">
        <v>18</v>
      </c>
      <c r="L79" s="8">
        <v>20</v>
      </c>
      <c r="M79" s="8">
        <v>20</v>
      </c>
      <c r="N79" s="8">
        <v>20</v>
      </c>
      <c r="P79" s="7">
        <v>95</v>
      </c>
      <c r="Q79" s="7">
        <v>95</v>
      </c>
      <c r="R79" s="7">
        <v>90</v>
      </c>
      <c r="S79" s="7">
        <v>100</v>
      </c>
      <c r="T79" s="7">
        <v>100</v>
      </c>
      <c r="U79" s="7">
        <v>100</v>
      </c>
      <c r="V79" s="7">
        <v>95</v>
      </c>
      <c r="W79" s="7">
        <v>100</v>
      </c>
      <c r="X79" s="7">
        <v>100</v>
      </c>
      <c r="Z79" s="8">
        <v>5.42</v>
      </c>
      <c r="AA79" s="8">
        <v>86.81</v>
      </c>
      <c r="AB79" s="8">
        <f t="shared" si="39"/>
        <v>1</v>
      </c>
      <c r="AC79" s="7">
        <f t="shared" si="29"/>
        <v>96</v>
      </c>
      <c r="AD79" s="7">
        <f t="shared" si="30"/>
        <v>96</v>
      </c>
      <c r="AE79" s="7">
        <f t="shared" si="31"/>
        <v>92</v>
      </c>
      <c r="AF79" s="7">
        <f t="shared" si="32"/>
        <v>100</v>
      </c>
      <c r="AG79" s="7">
        <f t="shared" si="33"/>
        <v>100</v>
      </c>
      <c r="AH79" s="7">
        <f t="shared" si="34"/>
        <v>98</v>
      </c>
      <c r="AI79" s="7">
        <f t="shared" si="35"/>
        <v>96</v>
      </c>
      <c r="AJ79" s="7">
        <f t="shared" si="36"/>
        <v>100</v>
      </c>
      <c r="AK79" s="7">
        <f t="shared" si="37"/>
        <v>100</v>
      </c>
      <c r="AL79" s="7">
        <f t="shared" si="38"/>
        <v>0</v>
      </c>
      <c r="AM79" s="8">
        <f t="shared" si="40"/>
        <v>29</v>
      </c>
      <c r="AN79" s="8">
        <f t="shared" si="41"/>
        <v>5</v>
      </c>
      <c r="AO79" s="8">
        <v>1</v>
      </c>
      <c r="AP79" s="7">
        <f t="shared" si="42"/>
        <v>35</v>
      </c>
    </row>
    <row r="80" spans="1:42" x14ac:dyDescent="0.25">
      <c r="A80" s="7" t="str">
        <f>VLOOKUP(B80,indeks!$A$2:$B$200,2, FALSE)</f>
        <v>PS230110</v>
      </c>
      <c r="B80" s="7" t="s">
        <v>635</v>
      </c>
      <c r="C80" s="7" t="s">
        <v>277</v>
      </c>
      <c r="D80" s="7" t="s">
        <v>278</v>
      </c>
      <c r="E80" s="7" t="s">
        <v>279</v>
      </c>
      <c r="G80" s="8">
        <v>16</v>
      </c>
      <c r="H80" s="8">
        <v>20</v>
      </c>
      <c r="I80" s="8">
        <v>20</v>
      </c>
      <c r="J80" s="8">
        <v>20</v>
      </c>
      <c r="K80" s="8">
        <v>18</v>
      </c>
      <c r="L80" s="8">
        <v>11</v>
      </c>
      <c r="M80" s="8">
        <v>20</v>
      </c>
      <c r="N80" s="8">
        <v>20</v>
      </c>
      <c r="O80" s="8">
        <v>14</v>
      </c>
      <c r="Q80" s="7">
        <v>30</v>
      </c>
      <c r="R80" s="7">
        <v>25</v>
      </c>
      <c r="S80" s="7">
        <v>0</v>
      </c>
      <c r="T80" s="7">
        <v>55</v>
      </c>
      <c r="U80" s="7">
        <v>40</v>
      </c>
      <c r="V80" s="7">
        <v>20</v>
      </c>
      <c r="W80" s="7">
        <v>29</v>
      </c>
      <c r="X80" s="7">
        <v>20</v>
      </c>
      <c r="Y80" s="7">
        <v>60</v>
      </c>
      <c r="Z80" s="8">
        <v>0.83</v>
      </c>
      <c r="AA80" s="8">
        <v>38.56</v>
      </c>
      <c r="AB80" s="8">
        <f t="shared" si="39"/>
        <v>1</v>
      </c>
      <c r="AC80" s="7">
        <f t="shared" si="29"/>
        <v>0</v>
      </c>
      <c r="AD80" s="7">
        <f t="shared" si="30"/>
        <v>40</v>
      </c>
      <c r="AE80" s="7">
        <f t="shared" si="31"/>
        <v>40</v>
      </c>
      <c r="AF80" s="7">
        <f t="shared" si="32"/>
        <v>20</v>
      </c>
      <c r="AG80" s="7">
        <f t="shared" si="33"/>
        <v>64</v>
      </c>
      <c r="AH80" s="7">
        <f t="shared" si="34"/>
        <v>50</v>
      </c>
      <c r="AI80" s="7">
        <f t="shared" si="35"/>
        <v>27</v>
      </c>
      <c r="AJ80" s="7">
        <f t="shared" si="36"/>
        <v>43.2</v>
      </c>
      <c r="AK80" s="7">
        <f t="shared" si="37"/>
        <v>36</v>
      </c>
      <c r="AL80" s="7">
        <f t="shared" si="38"/>
        <v>62</v>
      </c>
      <c r="AM80" s="8">
        <f t="shared" si="40"/>
        <v>14</v>
      </c>
      <c r="AN80" s="8">
        <f t="shared" si="41"/>
        <v>1</v>
      </c>
      <c r="AO80" s="8">
        <v>0</v>
      </c>
      <c r="AP80" s="7">
        <f t="shared" si="42"/>
        <v>15</v>
      </c>
    </row>
    <row r="81" spans="1:42" x14ac:dyDescent="0.25">
      <c r="A81" s="7" t="str">
        <f>VLOOKUP(B81,indeks!$A$2:$B$200,2, FALSE)</f>
        <v>PS230069</v>
      </c>
      <c r="B81" s="7" t="s">
        <v>579</v>
      </c>
      <c r="C81" s="7" t="s">
        <v>86</v>
      </c>
      <c r="D81" s="7" t="s">
        <v>292</v>
      </c>
      <c r="E81" s="7" t="s">
        <v>293</v>
      </c>
      <c r="F81" s="8">
        <v>20</v>
      </c>
      <c r="G81" s="8">
        <v>20</v>
      </c>
      <c r="H81" s="8">
        <v>20</v>
      </c>
      <c r="I81" s="8">
        <v>20</v>
      </c>
      <c r="J81" s="8">
        <v>20</v>
      </c>
      <c r="K81" s="8">
        <v>20</v>
      </c>
      <c r="L81" s="8">
        <v>20</v>
      </c>
      <c r="M81" s="8">
        <v>20</v>
      </c>
      <c r="N81" s="8">
        <v>20</v>
      </c>
      <c r="P81" s="7">
        <v>65</v>
      </c>
      <c r="Q81" s="7">
        <v>85</v>
      </c>
      <c r="R81" s="7">
        <v>90</v>
      </c>
      <c r="S81" s="7">
        <v>80</v>
      </c>
      <c r="T81" s="7">
        <v>80</v>
      </c>
      <c r="U81" s="7">
        <v>100</v>
      </c>
      <c r="V81" s="7">
        <v>70</v>
      </c>
      <c r="W81" s="7">
        <v>70</v>
      </c>
      <c r="X81" s="7">
        <v>65</v>
      </c>
      <c r="Y81" s="7">
        <v>99</v>
      </c>
      <c r="Z81" s="8">
        <v>2.5</v>
      </c>
      <c r="AA81" s="8">
        <v>73.59</v>
      </c>
      <c r="AB81" s="8">
        <f t="shared" si="39"/>
        <v>0</v>
      </c>
      <c r="AC81" s="7">
        <f t="shared" si="29"/>
        <v>72</v>
      </c>
      <c r="AD81" s="7">
        <f t="shared" si="30"/>
        <v>88</v>
      </c>
      <c r="AE81" s="7">
        <f t="shared" si="31"/>
        <v>92</v>
      </c>
      <c r="AF81" s="7">
        <f t="shared" si="32"/>
        <v>84</v>
      </c>
      <c r="AG81" s="7">
        <f t="shared" si="33"/>
        <v>84</v>
      </c>
      <c r="AH81" s="7">
        <f t="shared" si="34"/>
        <v>100</v>
      </c>
      <c r="AI81" s="7">
        <f t="shared" si="35"/>
        <v>76</v>
      </c>
      <c r="AJ81" s="7">
        <f t="shared" si="36"/>
        <v>76</v>
      </c>
      <c r="AK81" s="7">
        <f t="shared" si="37"/>
        <v>72</v>
      </c>
      <c r="AL81" s="7">
        <f t="shared" si="38"/>
        <v>79.2</v>
      </c>
      <c r="AM81" s="8">
        <f t="shared" si="40"/>
        <v>25</v>
      </c>
      <c r="AN81" s="8">
        <f t="shared" si="41"/>
        <v>3</v>
      </c>
      <c r="AO81" s="8">
        <v>1</v>
      </c>
      <c r="AP81" s="7">
        <f t="shared" si="42"/>
        <v>29</v>
      </c>
    </row>
    <row r="82" spans="1:42" x14ac:dyDescent="0.25">
      <c r="A82" s="7" t="str">
        <f>VLOOKUP(B82,indeks!$A$2:$B$200,2, FALSE)</f>
        <v>PS230050</v>
      </c>
      <c r="B82" s="7" t="s">
        <v>577</v>
      </c>
      <c r="C82" s="7" t="s">
        <v>253</v>
      </c>
      <c r="D82" s="7" t="s">
        <v>254</v>
      </c>
      <c r="E82" s="7" t="s">
        <v>255</v>
      </c>
      <c r="F82" s="8">
        <v>18</v>
      </c>
      <c r="G82" s="8">
        <v>18</v>
      </c>
      <c r="H82" s="8">
        <v>18</v>
      </c>
      <c r="I82" s="8">
        <v>20</v>
      </c>
      <c r="J82" s="8">
        <v>20</v>
      </c>
      <c r="K82" s="8">
        <v>20</v>
      </c>
      <c r="L82" s="8">
        <v>16</v>
      </c>
      <c r="M82" s="8">
        <v>14</v>
      </c>
      <c r="N82" s="8">
        <v>20</v>
      </c>
      <c r="O82" s="8">
        <v>17</v>
      </c>
      <c r="P82" s="7">
        <v>50</v>
      </c>
      <c r="Q82" s="7">
        <v>30</v>
      </c>
      <c r="R82" s="7">
        <v>70</v>
      </c>
      <c r="S82" s="7">
        <v>60</v>
      </c>
      <c r="T82" s="7">
        <v>90</v>
      </c>
      <c r="U82" s="7">
        <v>80</v>
      </c>
      <c r="V82" s="7">
        <v>65</v>
      </c>
      <c r="W82" s="7">
        <v>90</v>
      </c>
      <c r="X82" s="7">
        <v>70</v>
      </c>
      <c r="Y82" s="7">
        <v>100</v>
      </c>
      <c r="Z82" s="8">
        <v>3.33</v>
      </c>
      <c r="AA82" s="8">
        <v>66.84</v>
      </c>
      <c r="AB82" s="8">
        <f t="shared" si="39"/>
        <v>0</v>
      </c>
      <c r="AC82" s="7">
        <f t="shared" si="29"/>
        <v>58</v>
      </c>
      <c r="AD82" s="7">
        <f t="shared" si="30"/>
        <v>42</v>
      </c>
      <c r="AE82" s="7">
        <f t="shared" si="31"/>
        <v>74</v>
      </c>
      <c r="AF82" s="7">
        <f t="shared" si="32"/>
        <v>68</v>
      </c>
      <c r="AG82" s="7">
        <f t="shared" si="33"/>
        <v>92</v>
      </c>
      <c r="AH82" s="7">
        <f t="shared" si="34"/>
        <v>84</v>
      </c>
      <c r="AI82" s="7">
        <f t="shared" si="35"/>
        <v>68</v>
      </c>
      <c r="AJ82" s="7">
        <f t="shared" si="36"/>
        <v>86</v>
      </c>
      <c r="AK82" s="7">
        <f t="shared" si="37"/>
        <v>76</v>
      </c>
      <c r="AL82" s="7">
        <f t="shared" si="38"/>
        <v>97</v>
      </c>
      <c r="AM82" s="8">
        <f t="shared" si="40"/>
        <v>24</v>
      </c>
      <c r="AN82" s="8">
        <f t="shared" si="41"/>
        <v>3</v>
      </c>
      <c r="AO82" s="8">
        <v>0</v>
      </c>
      <c r="AP82" s="7">
        <f t="shared" si="42"/>
        <v>27</v>
      </c>
    </row>
    <row r="83" spans="1:42" x14ac:dyDescent="0.25">
      <c r="A83" s="7" t="str">
        <f>VLOOKUP(B83,indeks!$A$2:$B$200,2, FALSE)</f>
        <v>PS230056</v>
      </c>
      <c r="B83" s="7" t="s">
        <v>566</v>
      </c>
      <c r="C83" s="7" t="s">
        <v>253</v>
      </c>
      <c r="D83" s="7" t="s">
        <v>273</v>
      </c>
      <c r="E83" s="7" t="s">
        <v>274</v>
      </c>
      <c r="F83" s="8">
        <v>11</v>
      </c>
      <c r="G83" s="8">
        <v>20</v>
      </c>
      <c r="H83" s="8">
        <v>20</v>
      </c>
      <c r="I83" s="8">
        <v>14</v>
      </c>
      <c r="J83" s="8">
        <v>20</v>
      </c>
      <c r="K83" s="8">
        <v>20</v>
      </c>
      <c r="L83" s="8">
        <v>20</v>
      </c>
      <c r="N83" s="8">
        <v>20</v>
      </c>
      <c r="P83" s="7">
        <v>50</v>
      </c>
      <c r="Q83" s="7">
        <v>50</v>
      </c>
      <c r="R83" s="7">
        <v>80</v>
      </c>
      <c r="S83" s="7">
        <v>90</v>
      </c>
      <c r="T83" s="7">
        <v>90</v>
      </c>
      <c r="U83" s="7">
        <v>90</v>
      </c>
      <c r="V83" s="7">
        <v>40</v>
      </c>
      <c r="X83" s="7">
        <v>80</v>
      </c>
      <c r="Z83" s="8">
        <v>7.5</v>
      </c>
      <c r="AA83" s="8">
        <v>74.48</v>
      </c>
      <c r="AB83" s="8">
        <f t="shared" si="39"/>
        <v>2</v>
      </c>
      <c r="AC83" s="7">
        <f t="shared" si="29"/>
        <v>51</v>
      </c>
      <c r="AD83" s="7">
        <f t="shared" si="30"/>
        <v>60</v>
      </c>
      <c r="AE83" s="7">
        <f t="shared" si="31"/>
        <v>84</v>
      </c>
      <c r="AF83" s="7">
        <f t="shared" si="32"/>
        <v>86</v>
      </c>
      <c r="AG83" s="7">
        <f t="shared" si="33"/>
        <v>92</v>
      </c>
      <c r="AH83" s="7">
        <f t="shared" si="34"/>
        <v>92</v>
      </c>
      <c r="AI83" s="7">
        <f t="shared" si="35"/>
        <v>52</v>
      </c>
      <c r="AJ83" s="7">
        <f t="shared" si="36"/>
        <v>0</v>
      </c>
      <c r="AK83" s="7">
        <f t="shared" si="37"/>
        <v>84</v>
      </c>
      <c r="AL83" s="7">
        <f t="shared" si="38"/>
        <v>0</v>
      </c>
      <c r="AM83" s="8">
        <f t="shared" si="40"/>
        <v>23</v>
      </c>
      <c r="AN83" s="8">
        <f t="shared" si="41"/>
        <v>8</v>
      </c>
      <c r="AO83" s="8">
        <v>0</v>
      </c>
      <c r="AP83" s="7">
        <f t="shared" si="42"/>
        <v>31</v>
      </c>
    </row>
    <row r="84" spans="1:42" x14ac:dyDescent="0.25">
      <c r="A84" s="7" t="str">
        <f>VLOOKUP(B84,indeks!$A$2:$B$200,2, FALSE)</f>
        <v>PS230030</v>
      </c>
      <c r="B84" s="7" t="s">
        <v>636</v>
      </c>
      <c r="C84" s="7" t="s">
        <v>253</v>
      </c>
      <c r="D84" s="7" t="s">
        <v>285</v>
      </c>
      <c r="E84" s="7" t="s">
        <v>286</v>
      </c>
      <c r="F84" s="8">
        <v>11</v>
      </c>
      <c r="G84" s="8">
        <v>20</v>
      </c>
      <c r="H84" s="8">
        <v>20</v>
      </c>
      <c r="I84" s="8">
        <v>14</v>
      </c>
      <c r="J84" s="8">
        <v>20</v>
      </c>
      <c r="K84" s="8">
        <v>20</v>
      </c>
      <c r="L84" s="8">
        <v>16</v>
      </c>
      <c r="M84" s="8">
        <v>20</v>
      </c>
      <c r="N84" s="8">
        <v>20</v>
      </c>
      <c r="O84" s="8">
        <v>20</v>
      </c>
      <c r="P84" s="7">
        <v>70</v>
      </c>
      <c r="Q84" s="7">
        <v>90</v>
      </c>
      <c r="R84" s="7">
        <v>65</v>
      </c>
      <c r="S84" s="7">
        <v>95</v>
      </c>
      <c r="T84" s="7">
        <v>65</v>
      </c>
      <c r="U84" s="7">
        <v>100</v>
      </c>
      <c r="V84" s="7">
        <v>80</v>
      </c>
      <c r="W84" s="7">
        <v>100</v>
      </c>
      <c r="X84" s="7">
        <v>90</v>
      </c>
      <c r="Y84" s="7">
        <v>98</v>
      </c>
      <c r="Z84" s="8">
        <v>10</v>
      </c>
      <c r="AA84" s="8">
        <v>89.38</v>
      </c>
      <c r="AB84" s="8">
        <f t="shared" si="39"/>
        <v>0</v>
      </c>
      <c r="AC84" s="7">
        <f t="shared" si="29"/>
        <v>67</v>
      </c>
      <c r="AD84" s="7">
        <f t="shared" si="30"/>
        <v>92</v>
      </c>
      <c r="AE84" s="7">
        <f t="shared" si="31"/>
        <v>72</v>
      </c>
      <c r="AF84" s="7">
        <f t="shared" si="32"/>
        <v>90</v>
      </c>
      <c r="AG84" s="7">
        <f t="shared" si="33"/>
        <v>72</v>
      </c>
      <c r="AH84" s="7">
        <f t="shared" si="34"/>
        <v>100</v>
      </c>
      <c r="AI84" s="7">
        <f t="shared" si="35"/>
        <v>80</v>
      </c>
      <c r="AJ84" s="7">
        <f t="shared" si="36"/>
        <v>100</v>
      </c>
      <c r="AK84" s="7">
        <f t="shared" si="37"/>
        <v>92</v>
      </c>
      <c r="AL84" s="7">
        <f t="shared" si="38"/>
        <v>98.4</v>
      </c>
      <c r="AM84" s="8">
        <f t="shared" si="40"/>
        <v>27</v>
      </c>
      <c r="AN84" s="8">
        <f t="shared" si="41"/>
        <v>10</v>
      </c>
      <c r="AO84" s="8">
        <v>0</v>
      </c>
      <c r="AP84" s="7">
        <f t="shared" si="42"/>
        <v>37</v>
      </c>
    </row>
    <row r="85" spans="1:42" x14ac:dyDescent="0.25">
      <c r="A85" s="7" t="str">
        <f>VLOOKUP(B85,indeks!$A$2:$B$200,2, FALSE)</f>
        <v>PS230046</v>
      </c>
      <c r="B85" s="7" t="s">
        <v>609</v>
      </c>
      <c r="C85" s="7" t="s">
        <v>147</v>
      </c>
      <c r="D85" s="7" t="s">
        <v>148</v>
      </c>
      <c r="E85" s="7" t="s">
        <v>149</v>
      </c>
      <c r="F85" s="8">
        <v>20</v>
      </c>
      <c r="G85" s="8">
        <v>20</v>
      </c>
      <c r="H85" s="8">
        <v>20</v>
      </c>
      <c r="I85" s="8">
        <v>20</v>
      </c>
      <c r="J85" s="8">
        <v>20</v>
      </c>
      <c r="K85" s="8">
        <v>18</v>
      </c>
      <c r="L85" s="8">
        <v>20</v>
      </c>
      <c r="M85" s="8">
        <v>20</v>
      </c>
      <c r="N85" s="8">
        <v>20</v>
      </c>
      <c r="O85" s="8">
        <v>20</v>
      </c>
      <c r="P85" s="7">
        <v>100</v>
      </c>
      <c r="Q85" s="7">
        <v>95</v>
      </c>
      <c r="R85" s="7">
        <v>100</v>
      </c>
      <c r="S85" s="7">
        <v>100</v>
      </c>
      <c r="T85" s="7">
        <v>100</v>
      </c>
      <c r="U85" s="7">
        <v>100</v>
      </c>
      <c r="V85" s="7">
        <v>100</v>
      </c>
      <c r="W85" s="7">
        <v>100</v>
      </c>
      <c r="X85" s="7">
        <v>95</v>
      </c>
      <c r="Y85" s="7">
        <v>88</v>
      </c>
      <c r="Z85" s="8">
        <v>10</v>
      </c>
      <c r="AA85" s="8">
        <v>97.07</v>
      </c>
      <c r="AB85" s="8">
        <f t="shared" si="39"/>
        <v>0</v>
      </c>
      <c r="AC85" s="7">
        <f t="shared" si="29"/>
        <v>100</v>
      </c>
      <c r="AD85" s="7">
        <f t="shared" si="30"/>
        <v>96</v>
      </c>
      <c r="AE85" s="7">
        <f t="shared" si="31"/>
        <v>100</v>
      </c>
      <c r="AF85" s="7">
        <f t="shared" si="32"/>
        <v>100</v>
      </c>
      <c r="AG85" s="7">
        <f t="shared" si="33"/>
        <v>100</v>
      </c>
      <c r="AH85" s="7">
        <f t="shared" si="34"/>
        <v>98</v>
      </c>
      <c r="AI85" s="7">
        <f t="shared" si="35"/>
        <v>100</v>
      </c>
      <c r="AJ85" s="7">
        <f t="shared" si="36"/>
        <v>100</v>
      </c>
      <c r="AK85" s="7">
        <f t="shared" si="37"/>
        <v>96</v>
      </c>
      <c r="AL85" s="7">
        <f t="shared" si="38"/>
        <v>90.4</v>
      </c>
      <c r="AM85" s="8">
        <f t="shared" si="40"/>
        <v>30</v>
      </c>
      <c r="AN85" s="8">
        <f t="shared" si="41"/>
        <v>10</v>
      </c>
      <c r="AO85" s="8">
        <v>1</v>
      </c>
      <c r="AP85" s="7">
        <f t="shared" si="42"/>
        <v>41</v>
      </c>
    </row>
    <row r="86" spans="1:42" x14ac:dyDescent="0.25">
      <c r="A86" s="7" t="str">
        <f>VLOOKUP(B86,indeks!$A$2:$B$200,2, FALSE)</f>
        <v>PS230049</v>
      </c>
      <c r="B86" s="7" t="s">
        <v>536</v>
      </c>
      <c r="C86" s="7" t="s">
        <v>147</v>
      </c>
      <c r="D86" s="7" t="s">
        <v>182</v>
      </c>
      <c r="E86" s="7" t="s">
        <v>183</v>
      </c>
      <c r="F86" s="8">
        <v>20</v>
      </c>
      <c r="G86" s="8">
        <v>20</v>
      </c>
      <c r="H86" s="8">
        <v>20</v>
      </c>
      <c r="I86" s="8">
        <v>20</v>
      </c>
      <c r="J86" s="8">
        <v>20</v>
      </c>
      <c r="K86" s="8">
        <v>20</v>
      </c>
      <c r="L86" s="8">
        <v>20</v>
      </c>
      <c r="M86" s="8">
        <v>20</v>
      </c>
      <c r="N86" s="8">
        <v>20</v>
      </c>
      <c r="O86" s="8">
        <v>20</v>
      </c>
      <c r="P86" s="7">
        <v>90</v>
      </c>
      <c r="Q86" s="7">
        <v>90</v>
      </c>
      <c r="R86" s="7">
        <v>100</v>
      </c>
      <c r="S86" s="7">
        <v>100</v>
      </c>
      <c r="T86" s="7">
        <v>100</v>
      </c>
      <c r="U86" s="7">
        <v>100</v>
      </c>
      <c r="V86" s="7">
        <v>70</v>
      </c>
      <c r="W86" s="7">
        <v>90</v>
      </c>
      <c r="X86" s="7">
        <v>95</v>
      </c>
      <c r="Y86" s="7">
        <v>100</v>
      </c>
      <c r="Z86" s="8">
        <v>10</v>
      </c>
      <c r="AA86" s="8">
        <v>82.98</v>
      </c>
      <c r="AB86" s="8">
        <f t="shared" si="39"/>
        <v>0</v>
      </c>
      <c r="AC86" s="7">
        <f t="shared" si="29"/>
        <v>92</v>
      </c>
      <c r="AD86" s="7">
        <f t="shared" si="30"/>
        <v>92</v>
      </c>
      <c r="AE86" s="7">
        <f t="shared" si="31"/>
        <v>100</v>
      </c>
      <c r="AF86" s="7">
        <f t="shared" si="32"/>
        <v>100</v>
      </c>
      <c r="AG86" s="7">
        <f t="shared" si="33"/>
        <v>100</v>
      </c>
      <c r="AH86" s="7">
        <f t="shared" si="34"/>
        <v>100</v>
      </c>
      <c r="AI86" s="7">
        <f t="shared" si="35"/>
        <v>76</v>
      </c>
      <c r="AJ86" s="7">
        <f t="shared" si="36"/>
        <v>92</v>
      </c>
      <c r="AK86" s="7">
        <f t="shared" si="37"/>
        <v>96</v>
      </c>
      <c r="AL86" s="7">
        <f t="shared" si="38"/>
        <v>100</v>
      </c>
      <c r="AM86" s="8">
        <f t="shared" si="40"/>
        <v>29</v>
      </c>
      <c r="AN86" s="8">
        <f t="shared" si="41"/>
        <v>10</v>
      </c>
      <c r="AO86" s="8">
        <v>1</v>
      </c>
      <c r="AP86" s="7">
        <f t="shared" si="42"/>
        <v>40</v>
      </c>
    </row>
    <row r="87" spans="1:42" x14ac:dyDescent="0.25">
      <c r="A87" s="7" t="str">
        <f>VLOOKUP(B87,indeks!$A$2:$B$200,2, FALSE)</f>
        <v>PS230082</v>
      </c>
      <c r="B87" s="7" t="s">
        <v>550</v>
      </c>
      <c r="C87" s="7" t="s">
        <v>306</v>
      </c>
      <c r="D87" s="7" t="s">
        <v>304</v>
      </c>
      <c r="E87" s="7" t="s">
        <v>307</v>
      </c>
      <c r="F87" s="8">
        <v>16</v>
      </c>
      <c r="G87" s="8">
        <v>20</v>
      </c>
      <c r="H87" s="8">
        <v>16</v>
      </c>
      <c r="I87" s="8">
        <v>20</v>
      </c>
      <c r="J87" s="8">
        <v>20</v>
      </c>
      <c r="K87" s="8">
        <v>15</v>
      </c>
      <c r="L87" s="8">
        <v>20</v>
      </c>
      <c r="N87" s="8">
        <v>16</v>
      </c>
      <c r="O87" s="8">
        <v>11</v>
      </c>
      <c r="P87" s="7">
        <v>30</v>
      </c>
      <c r="Q87" s="7">
        <v>50</v>
      </c>
      <c r="R87" s="7">
        <v>45</v>
      </c>
      <c r="S87" s="7">
        <v>100</v>
      </c>
      <c r="T87" s="7">
        <v>55</v>
      </c>
      <c r="U87" s="7">
        <v>40</v>
      </c>
      <c r="V87" s="7">
        <v>40</v>
      </c>
      <c r="X87" s="7">
        <v>50</v>
      </c>
      <c r="Y87" s="7">
        <v>70</v>
      </c>
      <c r="Z87" s="8">
        <v>8.33</v>
      </c>
      <c r="AA87" s="8">
        <v>62.53</v>
      </c>
      <c r="AB87" s="8">
        <f t="shared" si="39"/>
        <v>1</v>
      </c>
      <c r="AC87" s="7">
        <f t="shared" si="29"/>
        <v>40</v>
      </c>
      <c r="AD87" s="7">
        <f t="shared" si="30"/>
        <v>60</v>
      </c>
      <c r="AE87" s="7">
        <f t="shared" si="31"/>
        <v>52</v>
      </c>
      <c r="AF87" s="7">
        <f t="shared" si="32"/>
        <v>100</v>
      </c>
      <c r="AG87" s="7">
        <f t="shared" si="33"/>
        <v>64</v>
      </c>
      <c r="AH87" s="7">
        <f t="shared" si="34"/>
        <v>47</v>
      </c>
      <c r="AI87" s="7">
        <f t="shared" si="35"/>
        <v>52</v>
      </c>
      <c r="AJ87" s="7">
        <f t="shared" si="36"/>
        <v>0</v>
      </c>
      <c r="AK87" s="7">
        <f t="shared" si="37"/>
        <v>56</v>
      </c>
      <c r="AL87" s="7">
        <f t="shared" si="38"/>
        <v>67</v>
      </c>
      <c r="AM87" s="8">
        <f t="shared" si="40"/>
        <v>19</v>
      </c>
      <c r="AN87" s="8">
        <f t="shared" si="41"/>
        <v>8</v>
      </c>
      <c r="AO87" s="8">
        <v>1</v>
      </c>
      <c r="AP87" s="7">
        <f t="shared" si="42"/>
        <v>28</v>
      </c>
    </row>
    <row r="88" spans="1:42" x14ac:dyDescent="0.25">
      <c r="A88" s="7" t="str">
        <f>VLOOKUP(B88,indeks!$A$2:$B$200,2, FALSE)</f>
        <v>PS230024</v>
      </c>
      <c r="B88" s="7" t="s">
        <v>607</v>
      </c>
      <c r="C88" s="7" t="s">
        <v>136</v>
      </c>
      <c r="D88" s="7" t="s">
        <v>137</v>
      </c>
      <c r="E88" s="7" t="s">
        <v>138</v>
      </c>
      <c r="F88" s="8">
        <v>20</v>
      </c>
      <c r="G88" s="8">
        <v>20</v>
      </c>
      <c r="H88" s="8">
        <v>20</v>
      </c>
      <c r="I88" s="8">
        <v>20</v>
      </c>
      <c r="J88" s="8">
        <v>20</v>
      </c>
      <c r="K88" s="8">
        <v>20</v>
      </c>
      <c r="L88" s="8">
        <v>20</v>
      </c>
      <c r="M88" s="8">
        <v>20</v>
      </c>
      <c r="N88" s="8">
        <v>20</v>
      </c>
      <c r="O88" s="8">
        <v>17</v>
      </c>
      <c r="P88" s="7">
        <v>95</v>
      </c>
      <c r="Q88" s="7">
        <v>75</v>
      </c>
      <c r="R88" s="7">
        <v>95</v>
      </c>
      <c r="S88" s="7">
        <v>75</v>
      </c>
      <c r="T88" s="7">
        <v>80</v>
      </c>
      <c r="U88" s="7">
        <v>100</v>
      </c>
      <c r="V88" s="7">
        <v>65</v>
      </c>
      <c r="W88" s="7">
        <v>100</v>
      </c>
      <c r="X88" s="7">
        <v>80</v>
      </c>
      <c r="Y88" s="7">
        <v>100</v>
      </c>
      <c r="Z88" s="8">
        <v>6.25</v>
      </c>
      <c r="AA88" s="8">
        <v>82.76</v>
      </c>
      <c r="AB88" s="8">
        <f t="shared" si="39"/>
        <v>0</v>
      </c>
      <c r="AC88" s="7">
        <f t="shared" si="29"/>
        <v>96</v>
      </c>
      <c r="AD88" s="7">
        <f t="shared" si="30"/>
        <v>80</v>
      </c>
      <c r="AE88" s="7">
        <f t="shared" si="31"/>
        <v>96</v>
      </c>
      <c r="AF88" s="7">
        <f t="shared" si="32"/>
        <v>80</v>
      </c>
      <c r="AG88" s="7">
        <f t="shared" si="33"/>
        <v>84</v>
      </c>
      <c r="AH88" s="7">
        <f t="shared" si="34"/>
        <v>100</v>
      </c>
      <c r="AI88" s="7">
        <f t="shared" si="35"/>
        <v>72</v>
      </c>
      <c r="AJ88" s="7">
        <f t="shared" si="36"/>
        <v>100</v>
      </c>
      <c r="AK88" s="7">
        <f t="shared" si="37"/>
        <v>84</v>
      </c>
      <c r="AL88" s="7">
        <f t="shared" si="38"/>
        <v>97</v>
      </c>
      <c r="AM88" s="8">
        <f t="shared" si="40"/>
        <v>28</v>
      </c>
      <c r="AN88" s="8">
        <f t="shared" si="41"/>
        <v>6</v>
      </c>
      <c r="AO88" s="8">
        <v>0</v>
      </c>
      <c r="AP88" s="7">
        <f t="shared" si="42"/>
        <v>34</v>
      </c>
    </row>
    <row r="89" spans="1:42" x14ac:dyDescent="0.25">
      <c r="A89" s="7" t="str">
        <f>VLOOKUP(B89,indeks!$A$2:$B$200,2, FALSE)</f>
        <v>PS230097</v>
      </c>
      <c r="B89" s="7" t="s">
        <v>538</v>
      </c>
      <c r="C89" s="7" t="s">
        <v>193</v>
      </c>
      <c r="D89" s="7" t="s">
        <v>194</v>
      </c>
      <c r="E89" s="7" t="s">
        <v>195</v>
      </c>
      <c r="F89" s="8">
        <v>20</v>
      </c>
      <c r="H89" s="8">
        <v>20</v>
      </c>
      <c r="J89" s="8">
        <v>20</v>
      </c>
      <c r="K89" s="8">
        <v>20</v>
      </c>
      <c r="N89" s="8">
        <v>20</v>
      </c>
      <c r="O89" s="8">
        <v>17</v>
      </c>
      <c r="P89" s="7">
        <v>80</v>
      </c>
      <c r="R89" s="7">
        <v>100</v>
      </c>
      <c r="T89" s="7">
        <v>65</v>
      </c>
      <c r="U89" s="7">
        <v>75</v>
      </c>
      <c r="X89" s="7">
        <v>70</v>
      </c>
      <c r="Y89" s="7">
        <v>78</v>
      </c>
      <c r="Z89" s="8">
        <v>2.5</v>
      </c>
      <c r="AA89" s="8">
        <v>80.48</v>
      </c>
      <c r="AB89" s="8">
        <f t="shared" si="39"/>
        <v>4</v>
      </c>
      <c r="AC89" s="7">
        <f t="shared" si="29"/>
        <v>84</v>
      </c>
      <c r="AD89" s="7">
        <f t="shared" si="30"/>
        <v>0</v>
      </c>
      <c r="AE89" s="7">
        <f t="shared" si="31"/>
        <v>100</v>
      </c>
      <c r="AF89" s="7">
        <f t="shared" si="32"/>
        <v>0</v>
      </c>
      <c r="AG89" s="7">
        <f t="shared" si="33"/>
        <v>72</v>
      </c>
      <c r="AH89" s="7">
        <f t="shared" si="34"/>
        <v>80</v>
      </c>
      <c r="AI89" s="7">
        <f t="shared" si="35"/>
        <v>0</v>
      </c>
      <c r="AJ89" s="7">
        <f t="shared" si="36"/>
        <v>0</v>
      </c>
      <c r="AK89" s="7">
        <f t="shared" si="37"/>
        <v>76</v>
      </c>
      <c r="AL89" s="7">
        <f t="shared" si="38"/>
        <v>79.400000000000006</v>
      </c>
      <c r="AM89" s="8">
        <f t="shared" si="40"/>
        <v>17</v>
      </c>
      <c r="AN89" s="8">
        <f t="shared" si="41"/>
        <v>3</v>
      </c>
      <c r="AO89" s="8">
        <v>0</v>
      </c>
      <c r="AP89" s="7">
        <f t="shared" si="42"/>
        <v>20</v>
      </c>
    </row>
    <row r="90" spans="1:42" x14ac:dyDescent="0.25">
      <c r="A90" s="7" t="str">
        <f>VLOOKUP(B90,indeks!$A$2:$B$200,2, FALSE)</f>
        <v>PS230101</v>
      </c>
      <c r="B90" s="7" t="s">
        <v>562</v>
      </c>
      <c r="C90" s="7" t="s">
        <v>262</v>
      </c>
      <c r="D90" s="7" t="s">
        <v>446</v>
      </c>
      <c r="E90" s="7" t="s">
        <v>328</v>
      </c>
      <c r="F90" s="8">
        <v>16</v>
      </c>
      <c r="G90" s="8">
        <v>20</v>
      </c>
      <c r="H90" s="8">
        <v>20</v>
      </c>
      <c r="I90" s="8">
        <v>14</v>
      </c>
      <c r="J90" s="8">
        <v>20</v>
      </c>
      <c r="K90" s="8">
        <v>15</v>
      </c>
      <c r="L90" s="8">
        <v>18</v>
      </c>
      <c r="M90" s="8">
        <v>20</v>
      </c>
      <c r="N90" s="8">
        <v>16</v>
      </c>
      <c r="O90" s="8">
        <v>17</v>
      </c>
      <c r="P90" s="7">
        <v>90</v>
      </c>
      <c r="Q90" s="7">
        <v>100</v>
      </c>
      <c r="R90" s="7">
        <v>95</v>
      </c>
      <c r="S90" s="7">
        <v>100</v>
      </c>
      <c r="T90" s="7">
        <v>85</v>
      </c>
      <c r="U90" s="7">
        <v>80</v>
      </c>
      <c r="V90" s="7">
        <v>80</v>
      </c>
      <c r="W90" s="7">
        <v>90</v>
      </c>
      <c r="X90" s="7">
        <v>60</v>
      </c>
      <c r="Y90" s="7">
        <v>100</v>
      </c>
      <c r="Z90" s="8">
        <v>9.58</v>
      </c>
      <c r="AA90" s="8">
        <v>85.8</v>
      </c>
      <c r="AB90" s="8">
        <f t="shared" si="39"/>
        <v>0</v>
      </c>
      <c r="AC90" s="7">
        <f t="shared" si="29"/>
        <v>88</v>
      </c>
      <c r="AD90" s="7">
        <f t="shared" si="30"/>
        <v>100</v>
      </c>
      <c r="AE90" s="7">
        <f t="shared" si="31"/>
        <v>96</v>
      </c>
      <c r="AF90" s="7">
        <f t="shared" si="32"/>
        <v>94</v>
      </c>
      <c r="AG90" s="7">
        <f t="shared" si="33"/>
        <v>88</v>
      </c>
      <c r="AH90" s="7">
        <f t="shared" si="34"/>
        <v>79</v>
      </c>
      <c r="AI90" s="7">
        <f t="shared" si="35"/>
        <v>82</v>
      </c>
      <c r="AJ90" s="7">
        <f t="shared" si="36"/>
        <v>92</v>
      </c>
      <c r="AK90" s="7">
        <f t="shared" si="37"/>
        <v>64</v>
      </c>
      <c r="AL90" s="7">
        <f t="shared" si="38"/>
        <v>97</v>
      </c>
      <c r="AM90" s="8">
        <f t="shared" si="40"/>
        <v>28</v>
      </c>
      <c r="AN90" s="8">
        <f t="shared" si="41"/>
        <v>10</v>
      </c>
      <c r="AO90" s="8">
        <v>0</v>
      </c>
      <c r="AP90" s="7">
        <f t="shared" si="42"/>
        <v>38</v>
      </c>
    </row>
    <row r="91" spans="1:42" x14ac:dyDescent="0.25">
      <c r="A91" s="7" t="str">
        <f>VLOOKUP(B91,indeks!$A$2:$B$200,2, FALSE)</f>
        <v>PS230065</v>
      </c>
      <c r="B91" s="7" t="s">
        <v>582</v>
      </c>
      <c r="C91" s="7" t="s">
        <v>262</v>
      </c>
      <c r="D91" s="7" t="s">
        <v>263</v>
      </c>
      <c r="E91" s="7" t="s">
        <v>264</v>
      </c>
      <c r="G91" s="8">
        <v>20</v>
      </c>
      <c r="H91" s="8">
        <v>20</v>
      </c>
      <c r="I91" s="8">
        <v>20</v>
      </c>
      <c r="J91" s="8">
        <v>20</v>
      </c>
      <c r="K91" s="8">
        <v>20</v>
      </c>
      <c r="L91" s="8">
        <v>20</v>
      </c>
      <c r="M91" s="8">
        <v>20</v>
      </c>
      <c r="N91" s="8">
        <v>20</v>
      </c>
      <c r="O91" s="8">
        <v>20</v>
      </c>
      <c r="Q91" s="7">
        <v>50</v>
      </c>
      <c r="R91" s="7">
        <v>80</v>
      </c>
      <c r="S91" s="7">
        <v>80</v>
      </c>
      <c r="T91" s="7">
        <v>65</v>
      </c>
      <c r="U91" s="7">
        <v>55</v>
      </c>
      <c r="V91" s="7">
        <v>20</v>
      </c>
      <c r="W91" s="7">
        <v>66</v>
      </c>
      <c r="X91" s="7">
        <v>65</v>
      </c>
      <c r="Y91" s="7">
        <v>87</v>
      </c>
      <c r="Z91" s="8">
        <v>0.83</v>
      </c>
      <c r="AA91" s="8">
        <v>68.7</v>
      </c>
      <c r="AB91" s="8">
        <f t="shared" si="39"/>
        <v>1</v>
      </c>
      <c r="AC91" s="7">
        <f t="shared" si="29"/>
        <v>0</v>
      </c>
      <c r="AD91" s="7">
        <f t="shared" si="30"/>
        <v>60</v>
      </c>
      <c r="AE91" s="7">
        <f t="shared" si="31"/>
        <v>84</v>
      </c>
      <c r="AF91" s="7">
        <f t="shared" si="32"/>
        <v>84</v>
      </c>
      <c r="AG91" s="7">
        <f t="shared" si="33"/>
        <v>72</v>
      </c>
      <c r="AH91" s="7">
        <f t="shared" si="34"/>
        <v>64</v>
      </c>
      <c r="AI91" s="7">
        <f t="shared" si="35"/>
        <v>36</v>
      </c>
      <c r="AJ91" s="7">
        <f t="shared" si="36"/>
        <v>72.800000000000011</v>
      </c>
      <c r="AK91" s="7">
        <f t="shared" si="37"/>
        <v>72</v>
      </c>
      <c r="AL91" s="7">
        <f t="shared" si="38"/>
        <v>89.600000000000009</v>
      </c>
      <c r="AM91" s="8">
        <f t="shared" si="40"/>
        <v>22</v>
      </c>
      <c r="AN91" s="8">
        <f t="shared" si="41"/>
        <v>1</v>
      </c>
      <c r="AO91" s="8">
        <v>1</v>
      </c>
      <c r="AP91" s="7">
        <f t="shared" si="42"/>
        <v>24</v>
      </c>
    </row>
    <row r="92" spans="1:42" x14ac:dyDescent="0.25">
      <c r="A92" s="7" t="str">
        <f>VLOOKUP(B92,indeks!$A$2:$B$200,2, FALSE)</f>
        <v>PS230018</v>
      </c>
      <c r="B92" s="7" t="s">
        <v>593</v>
      </c>
      <c r="C92" s="7" t="s">
        <v>308</v>
      </c>
      <c r="D92" s="7" t="s">
        <v>309</v>
      </c>
      <c r="E92" s="7" t="s">
        <v>310</v>
      </c>
      <c r="F92" s="8">
        <v>18</v>
      </c>
      <c r="G92" s="8">
        <v>20</v>
      </c>
      <c r="H92" s="8">
        <v>20</v>
      </c>
      <c r="I92" s="8">
        <v>20</v>
      </c>
      <c r="J92" s="8">
        <v>20</v>
      </c>
      <c r="K92" s="8">
        <v>20</v>
      </c>
      <c r="L92" s="8">
        <v>20</v>
      </c>
      <c r="M92" s="8">
        <v>20</v>
      </c>
      <c r="N92" s="8">
        <v>20</v>
      </c>
      <c r="O92" s="8">
        <v>20</v>
      </c>
      <c r="P92" s="7">
        <v>70</v>
      </c>
      <c r="Q92" s="7">
        <v>90</v>
      </c>
      <c r="R92" s="7">
        <v>70</v>
      </c>
      <c r="S92" s="7">
        <v>65</v>
      </c>
      <c r="T92" s="7">
        <v>100</v>
      </c>
      <c r="U92" s="7">
        <v>95</v>
      </c>
      <c r="V92" s="7">
        <v>65</v>
      </c>
      <c r="W92" s="7">
        <v>100</v>
      </c>
      <c r="X92" s="7">
        <v>80</v>
      </c>
      <c r="Y92" s="7">
        <v>80</v>
      </c>
      <c r="Z92" s="8">
        <v>9.17</v>
      </c>
      <c r="AA92" s="8">
        <v>84.48</v>
      </c>
      <c r="AB92" s="8">
        <f t="shared" si="39"/>
        <v>0</v>
      </c>
      <c r="AC92" s="7">
        <f t="shared" si="29"/>
        <v>74</v>
      </c>
      <c r="AD92" s="7">
        <f t="shared" si="30"/>
        <v>92</v>
      </c>
      <c r="AE92" s="7">
        <f t="shared" si="31"/>
        <v>76</v>
      </c>
      <c r="AF92" s="7">
        <f t="shared" si="32"/>
        <v>72</v>
      </c>
      <c r="AG92" s="7">
        <f t="shared" si="33"/>
        <v>100</v>
      </c>
      <c r="AH92" s="7">
        <f t="shared" si="34"/>
        <v>96</v>
      </c>
      <c r="AI92" s="7">
        <f t="shared" si="35"/>
        <v>72</v>
      </c>
      <c r="AJ92" s="7">
        <f t="shared" si="36"/>
        <v>100</v>
      </c>
      <c r="AK92" s="7">
        <f t="shared" si="37"/>
        <v>84</v>
      </c>
      <c r="AL92" s="7">
        <f t="shared" si="38"/>
        <v>84</v>
      </c>
      <c r="AM92" s="8">
        <f>IF($AB92&lt;3,ROUND(((SUM(AC92:AL92)-SMALL(AC92:AL92,1)-SMALL(AC92:AL92,2))/800*30),0),ROUND(((SUM(AC92:AL92)-SMALL(AC92:AL92,1)-SMALL(AC92:AL92,2))/800*30)-($AB92-2)*0.15*30/8,0))</f>
        <v>26</v>
      </c>
      <c r="AN92" s="8">
        <f t="shared" si="41"/>
        <v>9</v>
      </c>
      <c r="AO92" s="8">
        <v>0</v>
      </c>
      <c r="AP92" s="7">
        <f t="shared" si="42"/>
        <v>35</v>
      </c>
    </row>
    <row r="93" spans="1:42" x14ac:dyDescent="0.25">
      <c r="A93" s="7" t="str">
        <f>VLOOKUP(B93,indeks!$A$2:$B$200,2, FALSE)</f>
        <v>PS230108</v>
      </c>
      <c r="B93" s="7" t="s">
        <v>608</v>
      </c>
      <c r="C93" s="7" t="s">
        <v>142</v>
      </c>
      <c r="D93" s="7" t="s">
        <v>143</v>
      </c>
      <c r="E93" s="7" t="s">
        <v>144</v>
      </c>
      <c r="F93" s="8">
        <v>20</v>
      </c>
      <c r="G93" s="8">
        <v>20</v>
      </c>
      <c r="I93" s="8">
        <v>20</v>
      </c>
      <c r="J93" s="8">
        <v>20</v>
      </c>
      <c r="K93" s="8">
        <v>20</v>
      </c>
      <c r="L93" s="8">
        <v>20</v>
      </c>
      <c r="M93" s="8">
        <v>20</v>
      </c>
      <c r="N93" s="8">
        <v>20</v>
      </c>
      <c r="O93" s="8">
        <v>17</v>
      </c>
      <c r="P93" s="7">
        <v>10</v>
      </c>
      <c r="Q93" s="7">
        <v>60</v>
      </c>
      <c r="S93" s="7">
        <v>85</v>
      </c>
      <c r="T93" s="7">
        <v>25</v>
      </c>
      <c r="U93" s="7">
        <v>90</v>
      </c>
      <c r="V93" s="7">
        <v>10</v>
      </c>
      <c r="W93" s="7">
        <v>50</v>
      </c>
      <c r="X93" s="7">
        <v>10</v>
      </c>
      <c r="Y93" s="7">
        <v>30</v>
      </c>
      <c r="AA93" s="8">
        <v>50.65</v>
      </c>
      <c r="AB93" s="8">
        <f t="shared" si="39"/>
        <v>1</v>
      </c>
      <c r="AC93" s="7">
        <f t="shared" si="29"/>
        <v>28</v>
      </c>
      <c r="AD93" s="7">
        <f t="shared" si="30"/>
        <v>68</v>
      </c>
      <c r="AE93" s="7">
        <f t="shared" si="31"/>
        <v>0</v>
      </c>
      <c r="AF93" s="7">
        <f t="shared" si="32"/>
        <v>88</v>
      </c>
      <c r="AG93" s="7">
        <f t="shared" si="33"/>
        <v>40</v>
      </c>
      <c r="AH93" s="7">
        <f t="shared" si="34"/>
        <v>92</v>
      </c>
      <c r="AI93" s="7">
        <f t="shared" si="35"/>
        <v>28</v>
      </c>
      <c r="AJ93" s="7">
        <f t="shared" si="36"/>
        <v>60</v>
      </c>
      <c r="AK93" s="7">
        <f t="shared" si="37"/>
        <v>28</v>
      </c>
      <c r="AL93" s="7">
        <f t="shared" si="38"/>
        <v>41</v>
      </c>
      <c r="AM93" s="8">
        <f t="shared" si="40"/>
        <v>17</v>
      </c>
      <c r="AN93" s="8">
        <f t="shared" si="41"/>
        <v>0</v>
      </c>
      <c r="AO93" s="8">
        <v>0</v>
      </c>
      <c r="AP93" s="7">
        <f t="shared" si="42"/>
        <v>17</v>
      </c>
    </row>
    <row r="94" spans="1:42" x14ac:dyDescent="0.25">
      <c r="A94" s="7" t="str">
        <f>VLOOKUP(B94,indeks!$A$2:$B$200,2, FALSE)</f>
        <v>PS230093</v>
      </c>
      <c r="B94" s="7" t="s">
        <v>638</v>
      </c>
      <c r="C94" s="7" t="s">
        <v>83</v>
      </c>
      <c r="D94" s="7" t="s">
        <v>84</v>
      </c>
      <c r="E94" s="7" t="s">
        <v>85</v>
      </c>
      <c r="F94" s="8">
        <v>4</v>
      </c>
      <c r="G94" s="8">
        <v>20</v>
      </c>
      <c r="H94" s="8">
        <v>18</v>
      </c>
      <c r="I94" s="8">
        <v>20</v>
      </c>
      <c r="J94" s="8">
        <v>17</v>
      </c>
      <c r="K94" s="8">
        <v>20</v>
      </c>
      <c r="L94" s="8">
        <v>11</v>
      </c>
      <c r="M94" s="8">
        <v>17</v>
      </c>
      <c r="N94" s="8">
        <v>20</v>
      </c>
      <c r="O94" s="8">
        <v>20</v>
      </c>
      <c r="P94" s="7">
        <v>10</v>
      </c>
      <c r="Q94" s="7">
        <v>30</v>
      </c>
      <c r="R94" s="7">
        <v>45</v>
      </c>
      <c r="S94" s="7">
        <v>10</v>
      </c>
      <c r="T94" s="7">
        <v>40</v>
      </c>
      <c r="U94" s="7">
        <v>80</v>
      </c>
      <c r="V94" s="7">
        <v>70</v>
      </c>
      <c r="W94" s="7">
        <v>80</v>
      </c>
      <c r="X94" s="7">
        <v>50</v>
      </c>
      <c r="Y94" s="7">
        <v>93</v>
      </c>
      <c r="Z94" s="8">
        <v>0.83</v>
      </c>
      <c r="AA94" s="8">
        <v>59.41</v>
      </c>
      <c r="AB94" s="8">
        <f t="shared" si="39"/>
        <v>0</v>
      </c>
      <c r="AC94" s="7">
        <f t="shared" si="29"/>
        <v>12</v>
      </c>
      <c r="AD94" s="7">
        <f t="shared" si="30"/>
        <v>44</v>
      </c>
      <c r="AE94" s="7">
        <f t="shared" si="31"/>
        <v>54</v>
      </c>
      <c r="AF94" s="7">
        <f t="shared" si="32"/>
        <v>28</v>
      </c>
      <c r="AG94" s="7">
        <f t="shared" si="33"/>
        <v>49</v>
      </c>
      <c r="AH94" s="7">
        <f t="shared" si="34"/>
        <v>84</v>
      </c>
      <c r="AI94" s="7">
        <f t="shared" si="35"/>
        <v>67</v>
      </c>
      <c r="AJ94" s="7">
        <f t="shared" si="36"/>
        <v>81</v>
      </c>
      <c r="AK94" s="7">
        <f t="shared" si="37"/>
        <v>60</v>
      </c>
      <c r="AL94" s="7">
        <f t="shared" si="38"/>
        <v>94.4</v>
      </c>
      <c r="AM94" s="8">
        <f t="shared" si="40"/>
        <v>20</v>
      </c>
      <c r="AN94" s="8">
        <f t="shared" si="41"/>
        <v>1</v>
      </c>
      <c r="AO94" s="8">
        <v>1</v>
      </c>
      <c r="AP94" s="7">
        <f t="shared" si="42"/>
        <v>22</v>
      </c>
    </row>
    <row r="95" spans="1:42" x14ac:dyDescent="0.25">
      <c r="A95" s="7" t="str">
        <f>VLOOKUP(B95,indeks!$A$2:$B$200,2, FALSE)</f>
        <v>PS230009</v>
      </c>
      <c r="B95" s="7" t="s">
        <v>546</v>
      </c>
      <c r="C95" s="7" t="s">
        <v>268</v>
      </c>
      <c r="D95" s="7" t="s">
        <v>269</v>
      </c>
      <c r="E95" s="7" t="s">
        <v>270</v>
      </c>
      <c r="F95" s="8">
        <v>20</v>
      </c>
      <c r="G95" s="8">
        <v>20</v>
      </c>
      <c r="H95" s="8">
        <v>20</v>
      </c>
      <c r="I95" s="8">
        <v>20</v>
      </c>
      <c r="J95" s="8">
        <v>20</v>
      </c>
      <c r="K95" s="8">
        <v>18</v>
      </c>
      <c r="L95" s="8">
        <v>20</v>
      </c>
      <c r="M95" s="8">
        <v>20</v>
      </c>
      <c r="N95" s="8">
        <v>20</v>
      </c>
      <c r="O95" s="8">
        <v>20</v>
      </c>
      <c r="P95" s="7">
        <v>80</v>
      </c>
      <c r="Q95" s="7">
        <v>80</v>
      </c>
      <c r="R95" s="7">
        <v>80</v>
      </c>
      <c r="S95" s="7">
        <v>95</v>
      </c>
      <c r="T95" s="7">
        <v>85</v>
      </c>
      <c r="U95" s="7">
        <v>100</v>
      </c>
      <c r="V95" s="7">
        <v>75</v>
      </c>
      <c r="W95" s="7">
        <v>100</v>
      </c>
      <c r="X95" s="7">
        <v>95</v>
      </c>
      <c r="Y95" s="7">
        <v>100</v>
      </c>
      <c r="Z95" s="8">
        <v>5.42</v>
      </c>
      <c r="AA95" s="8">
        <v>90.36</v>
      </c>
      <c r="AB95" s="8">
        <f t="shared" si="39"/>
        <v>0</v>
      </c>
      <c r="AC95" s="7">
        <f t="shared" si="29"/>
        <v>84</v>
      </c>
      <c r="AD95" s="7">
        <f t="shared" si="30"/>
        <v>84</v>
      </c>
      <c r="AE95" s="7">
        <f t="shared" si="31"/>
        <v>84</v>
      </c>
      <c r="AF95" s="7">
        <f t="shared" si="32"/>
        <v>96</v>
      </c>
      <c r="AG95" s="7">
        <f t="shared" si="33"/>
        <v>88</v>
      </c>
      <c r="AH95" s="7">
        <f t="shared" si="34"/>
        <v>98</v>
      </c>
      <c r="AI95" s="7">
        <f t="shared" si="35"/>
        <v>80</v>
      </c>
      <c r="AJ95" s="7">
        <f t="shared" si="36"/>
        <v>100</v>
      </c>
      <c r="AK95" s="7">
        <f t="shared" si="37"/>
        <v>96</v>
      </c>
      <c r="AL95" s="7">
        <f t="shared" si="38"/>
        <v>100</v>
      </c>
      <c r="AM95" s="8">
        <f t="shared" si="40"/>
        <v>28</v>
      </c>
      <c r="AN95" s="8">
        <f t="shared" si="41"/>
        <v>5</v>
      </c>
      <c r="AO95" s="8">
        <v>0</v>
      </c>
      <c r="AP95" s="7">
        <f t="shared" si="42"/>
        <v>33</v>
      </c>
    </row>
    <row r="96" spans="1:42" x14ac:dyDescent="0.25">
      <c r="A96" s="7" t="str">
        <f>VLOOKUP(B96,indeks!$A$2:$B$200,2, FALSE)</f>
        <v>PS230113</v>
      </c>
      <c r="B96" s="7" t="s">
        <v>535</v>
      </c>
      <c r="C96" s="7" t="s">
        <v>176</v>
      </c>
      <c r="D96" s="7" t="s">
        <v>177</v>
      </c>
      <c r="E96" s="7" t="s">
        <v>178</v>
      </c>
      <c r="F96" s="8">
        <v>20</v>
      </c>
      <c r="G96" s="8">
        <v>20</v>
      </c>
      <c r="H96" s="8">
        <v>20</v>
      </c>
      <c r="I96" s="8">
        <v>20</v>
      </c>
      <c r="J96" s="8">
        <v>20</v>
      </c>
      <c r="K96" s="8">
        <v>18</v>
      </c>
      <c r="L96" s="8">
        <v>20</v>
      </c>
      <c r="M96" s="8">
        <v>20</v>
      </c>
      <c r="O96" s="8">
        <v>20</v>
      </c>
      <c r="P96" s="7">
        <v>85</v>
      </c>
      <c r="Q96" s="7">
        <v>95</v>
      </c>
      <c r="R96" s="7">
        <v>95</v>
      </c>
      <c r="S96" s="7">
        <v>100</v>
      </c>
      <c r="T96" s="7">
        <v>100</v>
      </c>
      <c r="U96" s="7">
        <v>100</v>
      </c>
      <c r="V96" s="7">
        <v>100</v>
      </c>
      <c r="W96" s="7">
        <v>100</v>
      </c>
      <c r="Y96" s="7">
        <v>100</v>
      </c>
      <c r="Z96" s="8">
        <v>7.5</v>
      </c>
      <c r="AA96" s="8">
        <v>93.35</v>
      </c>
      <c r="AB96" s="8">
        <f t="shared" si="39"/>
        <v>1</v>
      </c>
      <c r="AC96" s="7">
        <f t="shared" si="29"/>
        <v>88</v>
      </c>
      <c r="AD96" s="7">
        <f t="shared" si="30"/>
        <v>96</v>
      </c>
      <c r="AE96" s="7">
        <f t="shared" si="31"/>
        <v>96</v>
      </c>
      <c r="AF96" s="7">
        <f t="shared" si="32"/>
        <v>100</v>
      </c>
      <c r="AG96" s="7">
        <f t="shared" si="33"/>
        <v>100</v>
      </c>
      <c r="AH96" s="7">
        <f t="shared" si="34"/>
        <v>98</v>
      </c>
      <c r="AI96" s="7">
        <f t="shared" si="35"/>
        <v>100</v>
      </c>
      <c r="AJ96" s="7">
        <f t="shared" si="36"/>
        <v>100</v>
      </c>
      <c r="AK96" s="7">
        <f t="shared" si="37"/>
        <v>0</v>
      </c>
      <c r="AL96" s="7">
        <f t="shared" si="38"/>
        <v>100</v>
      </c>
      <c r="AM96" s="8">
        <f t="shared" si="40"/>
        <v>30</v>
      </c>
      <c r="AN96" s="8">
        <f t="shared" si="41"/>
        <v>8</v>
      </c>
      <c r="AO96" s="8">
        <v>1</v>
      </c>
      <c r="AP96" s="7">
        <f t="shared" si="42"/>
        <v>39</v>
      </c>
    </row>
    <row r="97" spans="1:42" x14ac:dyDescent="0.25">
      <c r="A97" s="7" t="str">
        <f>VLOOKUP(B97,indeks!$A$2:$B$200,2, FALSE)</f>
        <v>PS230025</v>
      </c>
      <c r="B97" s="7" t="s">
        <v>541</v>
      </c>
      <c r="C97" s="7" t="s">
        <v>210</v>
      </c>
      <c r="D97" s="7" t="s">
        <v>211</v>
      </c>
      <c r="E97" s="7" t="s">
        <v>212</v>
      </c>
      <c r="F97" s="8">
        <v>20</v>
      </c>
      <c r="G97" s="8">
        <v>20</v>
      </c>
      <c r="H97" s="8">
        <v>18</v>
      </c>
      <c r="I97" s="8">
        <v>17</v>
      </c>
      <c r="J97" s="8">
        <v>20</v>
      </c>
      <c r="K97" s="8">
        <v>15</v>
      </c>
      <c r="M97" s="8">
        <v>20</v>
      </c>
      <c r="N97" s="8">
        <v>20</v>
      </c>
      <c r="P97" s="7">
        <v>40</v>
      </c>
      <c r="Q97" s="7">
        <v>40</v>
      </c>
      <c r="R97" s="7">
        <v>95</v>
      </c>
      <c r="S97" s="7">
        <v>90</v>
      </c>
      <c r="T97" s="7">
        <v>70</v>
      </c>
      <c r="U97" s="7">
        <v>95</v>
      </c>
      <c r="W97" s="7">
        <v>96</v>
      </c>
      <c r="X97" s="7">
        <v>55</v>
      </c>
      <c r="Z97" s="8">
        <v>3.33</v>
      </c>
      <c r="AA97" s="8">
        <v>75.7</v>
      </c>
      <c r="AB97" s="8">
        <f t="shared" si="39"/>
        <v>2</v>
      </c>
      <c r="AC97" s="7">
        <f t="shared" si="29"/>
        <v>52</v>
      </c>
      <c r="AD97" s="7">
        <f t="shared" si="30"/>
        <v>52</v>
      </c>
      <c r="AE97" s="7">
        <f t="shared" si="31"/>
        <v>94</v>
      </c>
      <c r="AF97" s="7">
        <f t="shared" si="32"/>
        <v>89</v>
      </c>
      <c r="AG97" s="7">
        <f t="shared" si="33"/>
        <v>76</v>
      </c>
      <c r="AH97" s="7">
        <f t="shared" si="34"/>
        <v>91</v>
      </c>
      <c r="AI97" s="7">
        <f t="shared" si="35"/>
        <v>0</v>
      </c>
      <c r="AJ97" s="7">
        <f t="shared" si="36"/>
        <v>96.800000000000011</v>
      </c>
      <c r="AK97" s="7">
        <f t="shared" si="37"/>
        <v>64</v>
      </c>
      <c r="AL97" s="7">
        <f t="shared" si="38"/>
        <v>0</v>
      </c>
      <c r="AM97" s="8">
        <f t="shared" si="40"/>
        <v>23</v>
      </c>
      <c r="AN97" s="8">
        <f t="shared" si="41"/>
        <v>3</v>
      </c>
      <c r="AO97" s="8">
        <v>1</v>
      </c>
      <c r="AP97" s="7">
        <f t="shared" si="42"/>
        <v>27</v>
      </c>
    </row>
    <row r="98" spans="1:42" x14ac:dyDescent="0.25">
      <c r="A98" s="7" t="str">
        <f>VLOOKUP(B98,indeks!$A$2:$B$200,2, FALSE)</f>
        <v>PS230119</v>
      </c>
      <c r="B98" s="7" t="s">
        <v>640</v>
      </c>
      <c r="C98" s="7" t="s">
        <v>68</v>
      </c>
      <c r="D98" s="7" t="s">
        <v>69</v>
      </c>
      <c r="E98" s="7" t="s">
        <v>70</v>
      </c>
      <c r="F98" s="8">
        <v>20</v>
      </c>
      <c r="G98" s="8">
        <v>20</v>
      </c>
      <c r="H98" s="8">
        <v>20</v>
      </c>
      <c r="I98" s="8">
        <v>20</v>
      </c>
      <c r="J98" s="8">
        <v>20</v>
      </c>
      <c r="K98" s="8">
        <v>20</v>
      </c>
      <c r="L98" s="8">
        <v>20</v>
      </c>
      <c r="M98" s="8">
        <v>20</v>
      </c>
      <c r="O98" s="8">
        <v>20</v>
      </c>
      <c r="P98" s="7">
        <v>85</v>
      </c>
      <c r="Q98" s="7">
        <v>90</v>
      </c>
      <c r="R98" s="7">
        <v>85</v>
      </c>
      <c r="S98" s="7">
        <v>95</v>
      </c>
      <c r="T98" s="7">
        <v>85</v>
      </c>
      <c r="U98" s="7">
        <v>70</v>
      </c>
      <c r="V98" s="7">
        <v>100</v>
      </c>
      <c r="W98" s="7">
        <v>98</v>
      </c>
      <c r="Y98" s="7">
        <v>100</v>
      </c>
      <c r="Z98" s="8">
        <v>5.42</v>
      </c>
      <c r="AA98" s="8">
        <v>85.05</v>
      </c>
      <c r="AB98" s="8">
        <f t="shared" si="39"/>
        <v>1</v>
      </c>
      <c r="AC98" s="7">
        <f t="shared" ref="AC98:AC116" si="43">P98*0.8 +F98</f>
        <v>88</v>
      </c>
      <c r="AD98" s="7">
        <f t="shared" ref="AD98:AD116" si="44">Q98*0.8 +G98</f>
        <v>92</v>
      </c>
      <c r="AE98" s="7">
        <f t="shared" ref="AE98:AE116" si="45">R98*0.8 +H98</f>
        <v>88</v>
      </c>
      <c r="AF98" s="7">
        <f t="shared" ref="AF98:AF116" si="46">S98*0.8 +I98</f>
        <v>96</v>
      </c>
      <c r="AG98" s="7">
        <f t="shared" ref="AG98:AG116" si="47">T98*0.8 +J98</f>
        <v>88</v>
      </c>
      <c r="AH98" s="7">
        <f t="shared" ref="AH98:AH116" si="48">U98*0.8 +K98</f>
        <v>76</v>
      </c>
      <c r="AI98" s="7">
        <f t="shared" ref="AI98:AI116" si="49">V98*0.8 +L98</f>
        <v>100</v>
      </c>
      <c r="AJ98" s="7">
        <f t="shared" ref="AJ98:AJ116" si="50">W98*0.8 +M98</f>
        <v>98.4</v>
      </c>
      <c r="AK98" s="7">
        <f t="shared" ref="AK98:AK116" si="51">X98*0.8 +N98</f>
        <v>0</v>
      </c>
      <c r="AL98" s="7">
        <f t="shared" ref="AL98:AL116" si="52">Y98*0.8 +O98</f>
        <v>100</v>
      </c>
      <c r="AM98" s="8">
        <f t="shared" si="40"/>
        <v>28</v>
      </c>
      <c r="AN98" s="8">
        <f t="shared" si="41"/>
        <v>5</v>
      </c>
      <c r="AO98" s="8">
        <v>1</v>
      </c>
      <c r="AP98" s="7">
        <f t="shared" si="42"/>
        <v>34</v>
      </c>
    </row>
    <row r="99" spans="1:42" x14ac:dyDescent="0.25">
      <c r="A99" s="7" t="str">
        <f>VLOOKUP(B99,indeks!$A$2:$B$200,2, FALSE)</f>
        <v>PS230117</v>
      </c>
      <c r="B99" s="7" t="s">
        <v>616</v>
      </c>
      <c r="C99" s="7" t="s">
        <v>190</v>
      </c>
      <c r="D99" s="7" t="s">
        <v>191</v>
      </c>
      <c r="E99" s="7" t="s">
        <v>192</v>
      </c>
      <c r="F99" s="8">
        <v>20</v>
      </c>
      <c r="G99" s="8">
        <v>20</v>
      </c>
      <c r="J99" s="8">
        <v>20</v>
      </c>
      <c r="K99" s="8">
        <v>13</v>
      </c>
      <c r="L99" s="8">
        <v>16</v>
      </c>
      <c r="M99" s="8">
        <v>20</v>
      </c>
      <c r="N99" s="8">
        <v>20</v>
      </c>
      <c r="O99" s="8">
        <v>20</v>
      </c>
      <c r="P99" s="7">
        <v>80</v>
      </c>
      <c r="Q99" s="7">
        <v>70</v>
      </c>
      <c r="T99" s="7">
        <v>100</v>
      </c>
      <c r="U99" s="7">
        <v>100</v>
      </c>
      <c r="V99" s="7">
        <v>30</v>
      </c>
      <c r="W99" s="7">
        <v>99</v>
      </c>
      <c r="X99" s="7">
        <v>80</v>
      </c>
      <c r="Y99" s="7">
        <v>100</v>
      </c>
      <c r="Z99" s="8">
        <v>5</v>
      </c>
      <c r="AA99" s="8">
        <v>83.81</v>
      </c>
      <c r="AB99" s="8">
        <f t="shared" si="39"/>
        <v>2</v>
      </c>
      <c r="AC99" s="7">
        <f t="shared" si="43"/>
        <v>84</v>
      </c>
      <c r="AD99" s="7">
        <f t="shared" si="44"/>
        <v>76</v>
      </c>
      <c r="AE99" s="7">
        <f t="shared" si="45"/>
        <v>0</v>
      </c>
      <c r="AF99" s="7">
        <f t="shared" si="46"/>
        <v>0</v>
      </c>
      <c r="AG99" s="7">
        <f t="shared" si="47"/>
        <v>100</v>
      </c>
      <c r="AH99" s="7">
        <f t="shared" si="48"/>
        <v>93</v>
      </c>
      <c r="AI99" s="7">
        <f t="shared" si="49"/>
        <v>40</v>
      </c>
      <c r="AJ99" s="7">
        <f t="shared" si="50"/>
        <v>99.2</v>
      </c>
      <c r="AK99" s="7">
        <f t="shared" si="51"/>
        <v>84</v>
      </c>
      <c r="AL99" s="7">
        <f t="shared" si="52"/>
        <v>100</v>
      </c>
      <c r="AM99" s="8">
        <f t="shared" si="40"/>
        <v>25</v>
      </c>
      <c r="AN99" s="8">
        <f t="shared" si="41"/>
        <v>5</v>
      </c>
      <c r="AO99" s="8">
        <v>0</v>
      </c>
      <c r="AP99" s="7">
        <f t="shared" si="42"/>
        <v>30</v>
      </c>
    </row>
    <row r="100" spans="1:42" x14ac:dyDescent="0.25">
      <c r="A100" s="7" t="str">
        <f>VLOOKUP(B100,indeks!$A$2:$B$200,2, FALSE)</f>
        <v>PS230053</v>
      </c>
      <c r="B100" s="7" t="s">
        <v>581</v>
      </c>
      <c r="C100" s="7" t="s">
        <v>63</v>
      </c>
      <c r="D100" s="7" t="s">
        <v>64</v>
      </c>
      <c r="E100" s="7" t="s">
        <v>65</v>
      </c>
      <c r="F100" s="8">
        <v>20</v>
      </c>
      <c r="G100" s="8">
        <v>20</v>
      </c>
      <c r="H100" s="8">
        <v>20</v>
      </c>
      <c r="I100" s="8">
        <v>20</v>
      </c>
      <c r="J100" s="8">
        <v>20</v>
      </c>
      <c r="K100" s="8">
        <v>18</v>
      </c>
      <c r="L100" s="8">
        <v>20</v>
      </c>
      <c r="M100" s="8">
        <v>20</v>
      </c>
      <c r="N100" s="8">
        <v>20</v>
      </c>
      <c r="O100" s="8">
        <v>20</v>
      </c>
      <c r="P100" s="7">
        <v>20</v>
      </c>
      <c r="Q100" s="7">
        <v>80</v>
      </c>
      <c r="R100" s="7">
        <v>95</v>
      </c>
      <c r="S100" s="7">
        <v>80</v>
      </c>
      <c r="T100" s="7">
        <v>55</v>
      </c>
      <c r="U100" s="7">
        <v>90</v>
      </c>
      <c r="V100" s="7">
        <v>5</v>
      </c>
      <c r="W100" s="7">
        <v>89</v>
      </c>
      <c r="X100" s="7">
        <v>80</v>
      </c>
      <c r="Y100" s="7">
        <v>100</v>
      </c>
      <c r="Z100" s="8">
        <v>1.67</v>
      </c>
      <c r="AA100" s="8">
        <v>57.94</v>
      </c>
      <c r="AB100" s="8">
        <f t="shared" si="39"/>
        <v>0</v>
      </c>
      <c r="AC100" s="7">
        <f t="shared" si="43"/>
        <v>36</v>
      </c>
      <c r="AD100" s="7">
        <f t="shared" si="44"/>
        <v>84</v>
      </c>
      <c r="AE100" s="7">
        <f t="shared" si="45"/>
        <v>96</v>
      </c>
      <c r="AF100" s="7">
        <f t="shared" si="46"/>
        <v>84</v>
      </c>
      <c r="AG100" s="7">
        <f t="shared" si="47"/>
        <v>64</v>
      </c>
      <c r="AH100" s="7">
        <f t="shared" si="48"/>
        <v>90</v>
      </c>
      <c r="AI100" s="7">
        <f t="shared" si="49"/>
        <v>24</v>
      </c>
      <c r="AJ100" s="7">
        <f t="shared" si="50"/>
        <v>91.2</v>
      </c>
      <c r="AK100" s="7">
        <f t="shared" si="51"/>
        <v>84</v>
      </c>
      <c r="AL100" s="7">
        <f t="shared" si="52"/>
        <v>100</v>
      </c>
      <c r="AM100" s="8">
        <f t="shared" si="40"/>
        <v>26</v>
      </c>
      <c r="AN100" s="8">
        <f t="shared" si="41"/>
        <v>2</v>
      </c>
      <c r="AO100" s="8">
        <v>1</v>
      </c>
      <c r="AP100" s="7">
        <f t="shared" si="42"/>
        <v>29</v>
      </c>
    </row>
    <row r="101" spans="1:42" x14ac:dyDescent="0.25">
      <c r="A101" s="7" t="str">
        <f>VLOOKUP(B101,indeks!$A$2:$B$200,2, FALSE)</f>
        <v>PS230051</v>
      </c>
      <c r="B101" s="7" t="s">
        <v>563</v>
      </c>
      <c r="C101" s="7" t="s">
        <v>63</v>
      </c>
      <c r="D101" s="7" t="s">
        <v>322</v>
      </c>
      <c r="E101" s="7" t="s">
        <v>323</v>
      </c>
      <c r="F101" s="8">
        <v>20</v>
      </c>
      <c r="G101" s="8">
        <v>20</v>
      </c>
      <c r="H101" s="8">
        <v>20</v>
      </c>
      <c r="I101" s="8">
        <v>14</v>
      </c>
      <c r="J101" s="8">
        <v>20</v>
      </c>
      <c r="K101" s="8">
        <v>18</v>
      </c>
      <c r="L101" s="8">
        <v>11</v>
      </c>
      <c r="N101" s="8">
        <v>20</v>
      </c>
      <c r="O101" s="8">
        <v>20</v>
      </c>
      <c r="P101" s="7">
        <v>80</v>
      </c>
      <c r="Q101" s="7">
        <v>80</v>
      </c>
      <c r="R101" s="7">
        <v>90</v>
      </c>
      <c r="S101" s="7">
        <v>90</v>
      </c>
      <c r="T101" s="7">
        <v>95</v>
      </c>
      <c r="U101" s="7">
        <v>100</v>
      </c>
      <c r="V101" s="7">
        <v>95</v>
      </c>
      <c r="X101" s="7">
        <v>30</v>
      </c>
      <c r="Y101" s="7">
        <v>100</v>
      </c>
      <c r="Z101" s="8">
        <v>9.17</v>
      </c>
      <c r="AA101" s="8">
        <v>81.13</v>
      </c>
      <c r="AB101" s="8">
        <f t="shared" si="39"/>
        <v>1</v>
      </c>
      <c r="AC101" s="7">
        <f t="shared" si="43"/>
        <v>84</v>
      </c>
      <c r="AD101" s="7">
        <f t="shared" si="44"/>
        <v>84</v>
      </c>
      <c r="AE101" s="7">
        <f t="shared" si="45"/>
        <v>92</v>
      </c>
      <c r="AF101" s="7">
        <f t="shared" si="46"/>
        <v>86</v>
      </c>
      <c r="AG101" s="7">
        <f t="shared" si="47"/>
        <v>96</v>
      </c>
      <c r="AH101" s="7">
        <f t="shared" si="48"/>
        <v>98</v>
      </c>
      <c r="AI101" s="7">
        <f t="shared" si="49"/>
        <v>87</v>
      </c>
      <c r="AJ101" s="7">
        <f t="shared" si="50"/>
        <v>0</v>
      </c>
      <c r="AK101" s="7">
        <f t="shared" si="51"/>
        <v>44</v>
      </c>
      <c r="AL101" s="7">
        <f t="shared" si="52"/>
        <v>100</v>
      </c>
      <c r="AM101" s="8">
        <f t="shared" si="40"/>
        <v>27</v>
      </c>
      <c r="AN101" s="8">
        <f t="shared" si="41"/>
        <v>9</v>
      </c>
      <c r="AO101" s="8">
        <v>0</v>
      </c>
      <c r="AP101" s="7">
        <f t="shared" si="42"/>
        <v>36</v>
      </c>
    </row>
    <row r="102" spans="1:42" x14ac:dyDescent="0.25">
      <c r="A102" s="7" t="str">
        <f>VLOOKUP(B102,indeks!$A$2:$B$200,2, FALSE)</f>
        <v>PS230088</v>
      </c>
      <c r="B102" s="7" t="s">
        <v>565</v>
      </c>
      <c r="C102" s="7" t="s">
        <v>207</v>
      </c>
      <c r="D102" s="7" t="s">
        <v>208</v>
      </c>
      <c r="E102" s="7" t="s">
        <v>209</v>
      </c>
      <c r="F102" s="8">
        <v>20</v>
      </c>
      <c r="G102" s="8">
        <v>20</v>
      </c>
      <c r="H102" s="8">
        <v>20</v>
      </c>
      <c r="J102" s="8">
        <v>20</v>
      </c>
      <c r="K102" s="8">
        <v>20</v>
      </c>
      <c r="L102" s="8">
        <v>20</v>
      </c>
      <c r="M102" s="8">
        <v>20</v>
      </c>
      <c r="N102" s="8">
        <v>20</v>
      </c>
      <c r="O102" s="8">
        <v>20</v>
      </c>
      <c r="P102" s="7">
        <v>20</v>
      </c>
      <c r="Q102" s="7">
        <v>95</v>
      </c>
      <c r="R102" s="7">
        <v>90</v>
      </c>
      <c r="T102" s="7">
        <v>100</v>
      </c>
      <c r="U102" s="7">
        <v>100</v>
      </c>
      <c r="V102" s="7">
        <v>70</v>
      </c>
      <c r="W102" s="7">
        <v>88</v>
      </c>
      <c r="X102" s="7">
        <v>60</v>
      </c>
      <c r="Y102" s="7">
        <v>100</v>
      </c>
      <c r="Z102" s="8">
        <v>7.5</v>
      </c>
      <c r="AA102" s="8">
        <v>73.22</v>
      </c>
      <c r="AB102" s="8">
        <f t="shared" si="39"/>
        <v>1</v>
      </c>
      <c r="AC102" s="7">
        <f t="shared" si="43"/>
        <v>36</v>
      </c>
      <c r="AD102" s="7">
        <f t="shared" si="44"/>
        <v>96</v>
      </c>
      <c r="AE102" s="7">
        <f t="shared" si="45"/>
        <v>92</v>
      </c>
      <c r="AF102" s="7">
        <f t="shared" si="46"/>
        <v>0</v>
      </c>
      <c r="AG102" s="7">
        <f t="shared" si="47"/>
        <v>100</v>
      </c>
      <c r="AH102" s="7">
        <f t="shared" si="48"/>
        <v>100</v>
      </c>
      <c r="AI102" s="7">
        <f t="shared" si="49"/>
        <v>76</v>
      </c>
      <c r="AJ102" s="7">
        <f t="shared" si="50"/>
        <v>90.4</v>
      </c>
      <c r="AK102" s="7">
        <f t="shared" si="51"/>
        <v>68</v>
      </c>
      <c r="AL102" s="7">
        <f t="shared" si="52"/>
        <v>100</v>
      </c>
      <c r="AM102" s="8">
        <f t="shared" si="40"/>
        <v>27</v>
      </c>
      <c r="AN102" s="8">
        <f t="shared" si="41"/>
        <v>8</v>
      </c>
      <c r="AO102" s="8">
        <v>0</v>
      </c>
      <c r="AP102" s="7">
        <f t="shared" si="42"/>
        <v>35</v>
      </c>
    </row>
    <row r="103" spans="1:42" x14ac:dyDescent="0.25">
      <c r="A103" s="7" t="str">
        <f>VLOOKUP(B103,indeks!$A$2:$B$200,2, FALSE)</f>
        <v>PS230043</v>
      </c>
      <c r="B103" s="7" t="s">
        <v>600</v>
      </c>
      <c r="C103" s="7" t="s">
        <v>98</v>
      </c>
      <c r="D103" s="7" t="s">
        <v>99</v>
      </c>
      <c r="E103" s="7" t="s">
        <v>100</v>
      </c>
      <c r="F103" s="8">
        <v>20</v>
      </c>
      <c r="G103" s="8">
        <v>18</v>
      </c>
      <c r="H103" s="8">
        <v>20</v>
      </c>
      <c r="I103" s="8">
        <v>17</v>
      </c>
      <c r="J103" s="8">
        <v>17</v>
      </c>
      <c r="K103" s="8">
        <v>18</v>
      </c>
      <c r="L103" s="8">
        <v>16</v>
      </c>
      <c r="M103" s="8">
        <v>20</v>
      </c>
      <c r="N103" s="8">
        <v>20</v>
      </c>
      <c r="O103" s="8">
        <v>20</v>
      </c>
      <c r="P103" s="7">
        <v>100</v>
      </c>
      <c r="Q103" s="7">
        <v>90</v>
      </c>
      <c r="R103" s="7">
        <v>100</v>
      </c>
      <c r="S103" s="7">
        <v>90</v>
      </c>
      <c r="T103" s="7">
        <v>65</v>
      </c>
      <c r="U103" s="7">
        <v>100</v>
      </c>
      <c r="V103" s="7">
        <v>85</v>
      </c>
      <c r="W103" s="7">
        <v>99</v>
      </c>
      <c r="X103" s="7">
        <v>100</v>
      </c>
      <c r="Y103" s="7">
        <v>99</v>
      </c>
      <c r="Z103" s="8">
        <v>9.17</v>
      </c>
      <c r="AA103" s="8">
        <v>88.92</v>
      </c>
      <c r="AB103" s="8">
        <f t="shared" si="39"/>
        <v>0</v>
      </c>
      <c r="AC103" s="7">
        <f t="shared" si="43"/>
        <v>100</v>
      </c>
      <c r="AD103" s="7">
        <f t="shared" si="44"/>
        <v>90</v>
      </c>
      <c r="AE103" s="7">
        <f t="shared" si="45"/>
        <v>100</v>
      </c>
      <c r="AF103" s="7">
        <f t="shared" si="46"/>
        <v>89</v>
      </c>
      <c r="AG103" s="7">
        <f t="shared" si="47"/>
        <v>69</v>
      </c>
      <c r="AH103" s="7">
        <f t="shared" si="48"/>
        <v>98</v>
      </c>
      <c r="AI103" s="7">
        <f t="shared" si="49"/>
        <v>84</v>
      </c>
      <c r="AJ103" s="7">
        <f t="shared" si="50"/>
        <v>99.2</v>
      </c>
      <c r="AK103" s="7">
        <f t="shared" si="51"/>
        <v>100</v>
      </c>
      <c r="AL103" s="7">
        <f t="shared" si="52"/>
        <v>99.2</v>
      </c>
      <c r="AM103" s="8">
        <f t="shared" si="40"/>
        <v>29</v>
      </c>
      <c r="AN103" s="8">
        <f t="shared" si="41"/>
        <v>9</v>
      </c>
      <c r="AO103" s="8">
        <v>0</v>
      </c>
      <c r="AP103" s="7">
        <f t="shared" si="42"/>
        <v>38</v>
      </c>
    </row>
    <row r="104" spans="1:42" x14ac:dyDescent="0.25">
      <c r="A104" s="7" t="str">
        <f>VLOOKUP(B104,indeks!$A$2:$B$200,2, FALSE)</f>
        <v>PS230011</v>
      </c>
      <c r="B104" s="7" t="s">
        <v>610</v>
      </c>
      <c r="C104" s="7" t="s">
        <v>168</v>
      </c>
      <c r="D104" s="7" t="s">
        <v>169</v>
      </c>
      <c r="E104" s="7" t="s">
        <v>170</v>
      </c>
      <c r="F104" s="8">
        <v>20</v>
      </c>
      <c r="G104" s="8">
        <v>20</v>
      </c>
      <c r="H104" s="8">
        <v>18</v>
      </c>
      <c r="I104" s="8">
        <v>20</v>
      </c>
      <c r="J104" s="8">
        <v>20</v>
      </c>
      <c r="K104" s="8">
        <v>18</v>
      </c>
      <c r="L104" s="8">
        <v>18</v>
      </c>
      <c r="M104" s="8">
        <v>20</v>
      </c>
      <c r="N104" s="8">
        <v>20</v>
      </c>
      <c r="O104" s="8">
        <v>20</v>
      </c>
      <c r="P104" s="7">
        <v>100</v>
      </c>
      <c r="Q104" s="7">
        <v>90</v>
      </c>
      <c r="R104" s="7">
        <v>90</v>
      </c>
      <c r="S104" s="7">
        <v>95</v>
      </c>
      <c r="T104" s="7">
        <v>50</v>
      </c>
      <c r="U104" s="7">
        <v>95</v>
      </c>
      <c r="V104" s="7">
        <v>85</v>
      </c>
      <c r="W104" s="7">
        <v>100</v>
      </c>
      <c r="X104" s="7">
        <v>90</v>
      </c>
      <c r="Y104" s="7">
        <v>100</v>
      </c>
      <c r="Z104" s="8">
        <v>9.17</v>
      </c>
      <c r="AA104" s="8">
        <v>88.05</v>
      </c>
      <c r="AB104" s="8">
        <f t="shared" si="39"/>
        <v>0</v>
      </c>
      <c r="AC104" s="7">
        <f t="shared" si="43"/>
        <v>100</v>
      </c>
      <c r="AD104" s="7">
        <f t="shared" si="44"/>
        <v>92</v>
      </c>
      <c r="AE104" s="7">
        <f t="shared" si="45"/>
        <v>90</v>
      </c>
      <c r="AF104" s="7">
        <f t="shared" si="46"/>
        <v>96</v>
      </c>
      <c r="AG104" s="7">
        <f t="shared" si="47"/>
        <v>60</v>
      </c>
      <c r="AH104" s="7">
        <f t="shared" si="48"/>
        <v>94</v>
      </c>
      <c r="AI104" s="7">
        <f t="shared" si="49"/>
        <v>86</v>
      </c>
      <c r="AJ104" s="7">
        <f t="shared" si="50"/>
        <v>100</v>
      </c>
      <c r="AK104" s="7">
        <f t="shared" si="51"/>
        <v>92</v>
      </c>
      <c r="AL104" s="7">
        <f t="shared" si="52"/>
        <v>100</v>
      </c>
      <c r="AM104" s="8">
        <f t="shared" si="40"/>
        <v>29</v>
      </c>
      <c r="AN104" s="8">
        <f t="shared" si="41"/>
        <v>9</v>
      </c>
      <c r="AO104" s="8">
        <v>0</v>
      </c>
      <c r="AP104" s="7">
        <f t="shared" si="42"/>
        <v>38</v>
      </c>
    </row>
    <row r="105" spans="1:42" x14ac:dyDescent="0.25">
      <c r="A105" s="7" t="str">
        <f>VLOOKUP(B105,indeks!$A$2:$B$200,2, FALSE)</f>
        <v>PS230038</v>
      </c>
      <c r="B105" s="7" t="s">
        <v>561</v>
      </c>
      <c r="C105" s="7" t="s">
        <v>112</v>
      </c>
      <c r="D105" s="7" t="s">
        <v>113</v>
      </c>
      <c r="E105" s="7" t="s">
        <v>114</v>
      </c>
      <c r="F105" s="8">
        <v>20</v>
      </c>
      <c r="G105" s="8">
        <v>20</v>
      </c>
      <c r="H105" s="8">
        <v>20</v>
      </c>
      <c r="I105" s="8">
        <v>20</v>
      </c>
      <c r="J105" s="8">
        <v>20</v>
      </c>
      <c r="K105" s="8">
        <v>20</v>
      </c>
      <c r="L105" s="8">
        <v>20</v>
      </c>
      <c r="M105" s="8">
        <v>20</v>
      </c>
      <c r="N105" s="8">
        <v>20</v>
      </c>
      <c r="O105" s="8">
        <v>20</v>
      </c>
      <c r="P105" s="7">
        <v>80</v>
      </c>
      <c r="Q105" s="7">
        <v>95</v>
      </c>
      <c r="R105" s="7">
        <v>100</v>
      </c>
      <c r="S105" s="7">
        <v>100</v>
      </c>
      <c r="T105" s="7">
        <v>100</v>
      </c>
      <c r="U105" s="7">
        <v>100</v>
      </c>
      <c r="V105" s="7">
        <v>95</v>
      </c>
      <c r="W105" s="7">
        <v>96</v>
      </c>
      <c r="X105" s="7">
        <v>100</v>
      </c>
      <c r="Y105" s="7">
        <v>100</v>
      </c>
      <c r="Z105" s="8">
        <v>9.58</v>
      </c>
      <c r="AA105" s="8">
        <v>97.16</v>
      </c>
      <c r="AB105" s="8">
        <f t="shared" si="39"/>
        <v>0</v>
      </c>
      <c r="AC105" s="7">
        <f t="shared" si="43"/>
        <v>84</v>
      </c>
      <c r="AD105" s="7">
        <f t="shared" si="44"/>
        <v>96</v>
      </c>
      <c r="AE105" s="7">
        <f t="shared" si="45"/>
        <v>100</v>
      </c>
      <c r="AF105" s="7">
        <f t="shared" si="46"/>
        <v>100</v>
      </c>
      <c r="AG105" s="7">
        <f t="shared" si="47"/>
        <v>100</v>
      </c>
      <c r="AH105" s="7">
        <f t="shared" si="48"/>
        <v>100</v>
      </c>
      <c r="AI105" s="7">
        <f t="shared" si="49"/>
        <v>96</v>
      </c>
      <c r="AJ105" s="7">
        <f t="shared" si="50"/>
        <v>96.800000000000011</v>
      </c>
      <c r="AK105" s="7">
        <f t="shared" si="51"/>
        <v>100</v>
      </c>
      <c r="AL105" s="7">
        <f t="shared" si="52"/>
        <v>100</v>
      </c>
      <c r="AM105" s="8">
        <f t="shared" si="40"/>
        <v>30</v>
      </c>
      <c r="AN105" s="8">
        <f t="shared" si="41"/>
        <v>10</v>
      </c>
      <c r="AO105" s="8">
        <v>1</v>
      </c>
      <c r="AP105" s="7">
        <f t="shared" si="42"/>
        <v>41</v>
      </c>
    </row>
    <row r="106" spans="1:42" x14ac:dyDescent="0.25">
      <c r="A106" s="7" t="str">
        <f>VLOOKUP(B106,indeks!$A$2:$B$200,2, FALSE)</f>
        <v>PS230004</v>
      </c>
      <c r="B106" s="7" t="s">
        <v>631</v>
      </c>
      <c r="C106" s="7" t="s">
        <v>112</v>
      </c>
      <c r="D106" s="7" t="s">
        <v>243</v>
      </c>
      <c r="E106" s="7" t="s">
        <v>244</v>
      </c>
      <c r="F106" s="8">
        <v>20</v>
      </c>
      <c r="G106" s="8">
        <v>20</v>
      </c>
      <c r="H106" s="8">
        <v>20</v>
      </c>
      <c r="I106" s="8">
        <v>20</v>
      </c>
      <c r="J106" s="8">
        <v>20</v>
      </c>
      <c r="K106" s="8">
        <v>20</v>
      </c>
      <c r="L106" s="8">
        <v>18</v>
      </c>
      <c r="M106" s="8">
        <v>20</v>
      </c>
      <c r="N106" s="8">
        <v>20</v>
      </c>
      <c r="O106" s="8">
        <v>20</v>
      </c>
      <c r="P106" s="7">
        <v>85</v>
      </c>
      <c r="Q106" s="7">
        <v>95</v>
      </c>
      <c r="R106" s="7">
        <v>95</v>
      </c>
      <c r="S106" s="7">
        <v>95</v>
      </c>
      <c r="T106" s="7">
        <v>90</v>
      </c>
      <c r="U106" s="7">
        <v>100</v>
      </c>
      <c r="V106" s="7">
        <v>75</v>
      </c>
      <c r="W106" s="7">
        <v>89</v>
      </c>
      <c r="X106" s="7">
        <v>50</v>
      </c>
      <c r="Y106" s="7">
        <v>100</v>
      </c>
      <c r="Z106" s="8">
        <v>8.33</v>
      </c>
      <c r="AA106" s="8">
        <v>83.9</v>
      </c>
      <c r="AB106" s="8">
        <f t="shared" si="39"/>
        <v>0</v>
      </c>
      <c r="AC106" s="7">
        <f t="shared" si="43"/>
        <v>88</v>
      </c>
      <c r="AD106" s="7">
        <f t="shared" si="44"/>
        <v>96</v>
      </c>
      <c r="AE106" s="7">
        <f t="shared" si="45"/>
        <v>96</v>
      </c>
      <c r="AF106" s="7">
        <f t="shared" si="46"/>
        <v>96</v>
      </c>
      <c r="AG106" s="7">
        <f t="shared" si="47"/>
        <v>92</v>
      </c>
      <c r="AH106" s="7">
        <f t="shared" si="48"/>
        <v>100</v>
      </c>
      <c r="AI106" s="7">
        <f t="shared" si="49"/>
        <v>78</v>
      </c>
      <c r="AJ106" s="7">
        <f t="shared" si="50"/>
        <v>91.2</v>
      </c>
      <c r="AK106" s="7">
        <f t="shared" si="51"/>
        <v>60</v>
      </c>
      <c r="AL106" s="7">
        <f t="shared" si="52"/>
        <v>100</v>
      </c>
      <c r="AM106" s="8">
        <f t="shared" si="40"/>
        <v>28</v>
      </c>
      <c r="AN106" s="8">
        <f t="shared" si="41"/>
        <v>8</v>
      </c>
      <c r="AO106" s="8">
        <v>0</v>
      </c>
      <c r="AP106" s="7">
        <f t="shared" si="42"/>
        <v>36</v>
      </c>
    </row>
    <row r="107" spans="1:42" x14ac:dyDescent="0.25">
      <c r="A107" s="7" t="str">
        <f>VLOOKUP(B107,indeks!$A$2:$B$200,2, FALSE)</f>
        <v>PS230021</v>
      </c>
      <c r="B107" s="7" t="s">
        <v>571</v>
      </c>
      <c r="C107" s="7" t="s">
        <v>112</v>
      </c>
      <c r="D107" s="7" t="s">
        <v>287</v>
      </c>
      <c r="E107" s="7" t="s">
        <v>288</v>
      </c>
      <c r="F107" s="8">
        <v>20</v>
      </c>
      <c r="G107" s="8">
        <v>20</v>
      </c>
      <c r="H107" s="8">
        <v>20</v>
      </c>
      <c r="I107" s="8">
        <v>20</v>
      </c>
      <c r="J107" s="8">
        <v>20</v>
      </c>
      <c r="K107" s="8">
        <v>20</v>
      </c>
      <c r="L107" s="8">
        <v>20</v>
      </c>
      <c r="M107" s="8">
        <v>20</v>
      </c>
      <c r="N107" s="8">
        <v>20</v>
      </c>
      <c r="O107" s="8">
        <v>20</v>
      </c>
      <c r="P107" s="7">
        <v>85</v>
      </c>
      <c r="Q107" s="7">
        <v>75</v>
      </c>
      <c r="R107" s="7">
        <v>90</v>
      </c>
      <c r="S107" s="7">
        <v>70</v>
      </c>
      <c r="T107" s="7">
        <v>85</v>
      </c>
      <c r="U107" s="7">
        <v>100</v>
      </c>
      <c r="V107" s="7">
        <v>95</v>
      </c>
      <c r="W107" s="7">
        <v>90</v>
      </c>
      <c r="X107" s="7">
        <v>45</v>
      </c>
      <c r="Y107" s="7">
        <v>100</v>
      </c>
      <c r="Z107" s="8">
        <v>6.25</v>
      </c>
      <c r="AA107" s="8">
        <v>85.04</v>
      </c>
      <c r="AB107" s="8">
        <f t="shared" si="39"/>
        <v>0</v>
      </c>
      <c r="AC107" s="7">
        <f t="shared" si="43"/>
        <v>88</v>
      </c>
      <c r="AD107" s="7">
        <f t="shared" si="44"/>
        <v>80</v>
      </c>
      <c r="AE107" s="7">
        <f t="shared" si="45"/>
        <v>92</v>
      </c>
      <c r="AF107" s="7">
        <f t="shared" si="46"/>
        <v>76</v>
      </c>
      <c r="AG107" s="7">
        <f t="shared" si="47"/>
        <v>88</v>
      </c>
      <c r="AH107" s="7">
        <f t="shared" si="48"/>
        <v>100</v>
      </c>
      <c r="AI107" s="7">
        <f t="shared" si="49"/>
        <v>96</v>
      </c>
      <c r="AJ107" s="7">
        <f t="shared" si="50"/>
        <v>92</v>
      </c>
      <c r="AK107" s="7">
        <f t="shared" si="51"/>
        <v>56</v>
      </c>
      <c r="AL107" s="7">
        <f t="shared" si="52"/>
        <v>100</v>
      </c>
      <c r="AM107" s="8">
        <f t="shared" si="40"/>
        <v>28</v>
      </c>
      <c r="AN107" s="8">
        <f t="shared" si="41"/>
        <v>6</v>
      </c>
      <c r="AO107" s="8">
        <v>1</v>
      </c>
      <c r="AP107" s="7">
        <f t="shared" si="42"/>
        <v>35</v>
      </c>
    </row>
    <row r="108" spans="1:42" x14ac:dyDescent="0.25">
      <c r="A108" s="7" t="str">
        <f>VLOOKUP(B108,indeks!$A$2:$B$200,2, FALSE)</f>
        <v>PS230022</v>
      </c>
      <c r="B108" s="7" t="s">
        <v>551</v>
      </c>
      <c r="C108" s="7" t="s">
        <v>112</v>
      </c>
      <c r="D108" s="7" t="s">
        <v>320</v>
      </c>
      <c r="E108" s="7" t="s">
        <v>321</v>
      </c>
      <c r="F108" s="8">
        <v>20</v>
      </c>
      <c r="G108" s="8">
        <v>18</v>
      </c>
      <c r="H108" s="8">
        <v>20</v>
      </c>
      <c r="I108" s="8">
        <v>20</v>
      </c>
      <c r="J108" s="8">
        <v>20</v>
      </c>
      <c r="K108" s="8">
        <v>20</v>
      </c>
      <c r="L108" s="8">
        <v>20</v>
      </c>
      <c r="M108" s="8">
        <v>20</v>
      </c>
      <c r="N108" s="8">
        <v>20</v>
      </c>
      <c r="O108" s="8">
        <v>20</v>
      </c>
      <c r="P108" s="7">
        <v>70</v>
      </c>
      <c r="Q108" s="7">
        <v>60</v>
      </c>
      <c r="R108" s="7">
        <v>70</v>
      </c>
      <c r="S108" s="7">
        <v>100</v>
      </c>
      <c r="T108" s="7">
        <v>100</v>
      </c>
      <c r="U108" s="7">
        <v>95</v>
      </c>
      <c r="V108" s="7">
        <v>80</v>
      </c>
      <c r="W108" s="7">
        <v>90</v>
      </c>
      <c r="X108" s="7">
        <v>65</v>
      </c>
      <c r="Y108" s="7">
        <v>100</v>
      </c>
      <c r="Z108" s="8">
        <v>2.5</v>
      </c>
      <c r="AA108" s="8">
        <v>58.42</v>
      </c>
      <c r="AB108" s="8">
        <f t="shared" si="39"/>
        <v>0</v>
      </c>
      <c r="AC108" s="7">
        <f t="shared" si="43"/>
        <v>76</v>
      </c>
      <c r="AD108" s="7">
        <f t="shared" si="44"/>
        <v>66</v>
      </c>
      <c r="AE108" s="7">
        <f t="shared" si="45"/>
        <v>76</v>
      </c>
      <c r="AF108" s="7">
        <f t="shared" si="46"/>
        <v>100</v>
      </c>
      <c r="AG108" s="7">
        <f t="shared" si="47"/>
        <v>100</v>
      </c>
      <c r="AH108" s="7">
        <f t="shared" si="48"/>
        <v>96</v>
      </c>
      <c r="AI108" s="7">
        <f t="shared" si="49"/>
        <v>84</v>
      </c>
      <c r="AJ108" s="7">
        <f t="shared" si="50"/>
        <v>92</v>
      </c>
      <c r="AK108" s="7">
        <f t="shared" si="51"/>
        <v>72</v>
      </c>
      <c r="AL108" s="7">
        <f t="shared" si="52"/>
        <v>100</v>
      </c>
      <c r="AM108" s="8">
        <f t="shared" si="40"/>
        <v>27</v>
      </c>
      <c r="AN108" s="8">
        <f t="shared" si="41"/>
        <v>3</v>
      </c>
      <c r="AO108" s="8">
        <v>1</v>
      </c>
      <c r="AP108" s="7">
        <f t="shared" si="42"/>
        <v>31</v>
      </c>
    </row>
    <row r="109" spans="1:42" x14ac:dyDescent="0.25">
      <c r="A109" s="7" t="str">
        <f>VLOOKUP(B109,indeks!$A$2:$B$200,2, FALSE)</f>
        <v>PS230029</v>
      </c>
      <c r="B109" s="7" t="s">
        <v>589</v>
      </c>
      <c r="C109" s="7" t="s">
        <v>301</v>
      </c>
      <c r="D109" s="7" t="s">
        <v>302</v>
      </c>
      <c r="E109" s="7" t="s">
        <v>303</v>
      </c>
      <c r="F109" s="8">
        <v>18</v>
      </c>
      <c r="G109" s="8">
        <v>20</v>
      </c>
      <c r="H109" s="8">
        <v>20</v>
      </c>
      <c r="J109" s="8">
        <v>20</v>
      </c>
      <c r="L109" s="8">
        <v>20</v>
      </c>
      <c r="M109" s="8">
        <v>20</v>
      </c>
      <c r="N109" s="8">
        <v>16</v>
      </c>
      <c r="O109" s="8">
        <v>20</v>
      </c>
      <c r="P109" s="7">
        <v>95</v>
      </c>
      <c r="Q109" s="7">
        <v>95</v>
      </c>
      <c r="R109" s="7">
        <v>90</v>
      </c>
      <c r="T109" s="7">
        <v>100</v>
      </c>
      <c r="V109" s="7">
        <v>70</v>
      </c>
      <c r="W109" s="7">
        <v>99</v>
      </c>
      <c r="X109" s="7">
        <v>100</v>
      </c>
      <c r="Y109" s="7">
        <v>100</v>
      </c>
      <c r="Z109" s="8">
        <v>10</v>
      </c>
      <c r="AA109" s="8">
        <v>90.35</v>
      </c>
      <c r="AB109" s="8">
        <f t="shared" si="39"/>
        <v>2</v>
      </c>
      <c r="AC109" s="7">
        <f t="shared" si="43"/>
        <v>94</v>
      </c>
      <c r="AD109" s="7">
        <f t="shared" si="44"/>
        <v>96</v>
      </c>
      <c r="AE109" s="7">
        <f t="shared" si="45"/>
        <v>92</v>
      </c>
      <c r="AF109" s="7">
        <f t="shared" si="46"/>
        <v>0</v>
      </c>
      <c r="AG109" s="7">
        <f t="shared" si="47"/>
        <v>100</v>
      </c>
      <c r="AH109" s="7">
        <f t="shared" si="48"/>
        <v>0</v>
      </c>
      <c r="AI109" s="7">
        <f t="shared" si="49"/>
        <v>76</v>
      </c>
      <c r="AJ109" s="7">
        <f t="shared" si="50"/>
        <v>99.2</v>
      </c>
      <c r="AK109" s="7">
        <f t="shared" si="51"/>
        <v>96</v>
      </c>
      <c r="AL109" s="7">
        <f t="shared" si="52"/>
        <v>100</v>
      </c>
      <c r="AM109" s="8">
        <f t="shared" si="40"/>
        <v>28</v>
      </c>
      <c r="AN109" s="8">
        <f t="shared" si="41"/>
        <v>10</v>
      </c>
      <c r="AO109" s="8">
        <v>1</v>
      </c>
      <c r="AP109" s="7">
        <f t="shared" si="42"/>
        <v>39</v>
      </c>
    </row>
    <row r="110" spans="1:42" x14ac:dyDescent="0.25">
      <c r="A110" s="7" t="str">
        <f>VLOOKUP(B110,indeks!$A$2:$B$200,2, FALSE)</f>
        <v>PS230098</v>
      </c>
      <c r="B110" s="7" t="s">
        <v>620</v>
      </c>
      <c r="C110" s="7" t="s">
        <v>202</v>
      </c>
      <c r="D110" s="7" t="s">
        <v>203</v>
      </c>
      <c r="E110" s="7" t="s">
        <v>204</v>
      </c>
      <c r="F110" s="8">
        <v>16</v>
      </c>
      <c r="G110" s="8">
        <v>20</v>
      </c>
      <c r="H110" s="8">
        <v>20</v>
      </c>
      <c r="I110" s="8">
        <v>14</v>
      </c>
      <c r="J110" s="8">
        <v>20</v>
      </c>
      <c r="K110" s="8">
        <v>15</v>
      </c>
      <c r="M110" s="8">
        <v>17</v>
      </c>
      <c r="N110" s="8">
        <v>20</v>
      </c>
      <c r="P110" s="7">
        <v>20</v>
      </c>
      <c r="Q110" s="7">
        <v>15</v>
      </c>
      <c r="R110" s="7">
        <v>60</v>
      </c>
      <c r="S110" s="7">
        <v>60</v>
      </c>
      <c r="T110" s="7">
        <v>70</v>
      </c>
      <c r="U110" s="7">
        <v>85</v>
      </c>
      <c r="W110" s="7">
        <v>60</v>
      </c>
      <c r="X110" s="7">
        <v>85</v>
      </c>
      <c r="Z110" s="8">
        <v>0.83</v>
      </c>
      <c r="AA110" s="8">
        <v>61.63</v>
      </c>
      <c r="AB110" s="8">
        <f t="shared" si="39"/>
        <v>2</v>
      </c>
      <c r="AC110" s="7">
        <f t="shared" si="43"/>
        <v>32</v>
      </c>
      <c r="AD110" s="7">
        <f t="shared" si="44"/>
        <v>32</v>
      </c>
      <c r="AE110" s="7">
        <f t="shared" si="45"/>
        <v>68</v>
      </c>
      <c r="AF110" s="7">
        <f t="shared" si="46"/>
        <v>62</v>
      </c>
      <c r="AG110" s="7">
        <f t="shared" si="47"/>
        <v>76</v>
      </c>
      <c r="AH110" s="7">
        <f t="shared" si="48"/>
        <v>83</v>
      </c>
      <c r="AI110" s="7">
        <f t="shared" si="49"/>
        <v>0</v>
      </c>
      <c r="AJ110" s="7">
        <f t="shared" si="50"/>
        <v>65</v>
      </c>
      <c r="AK110" s="7">
        <f t="shared" si="51"/>
        <v>88</v>
      </c>
      <c r="AL110" s="7">
        <f t="shared" si="52"/>
        <v>0</v>
      </c>
      <c r="AM110" s="8">
        <f t="shared" si="40"/>
        <v>19</v>
      </c>
      <c r="AN110" s="8">
        <f t="shared" si="41"/>
        <v>1</v>
      </c>
      <c r="AO110" s="8">
        <v>0</v>
      </c>
      <c r="AP110" s="7">
        <f t="shared" si="42"/>
        <v>20</v>
      </c>
    </row>
    <row r="111" spans="1:42" x14ac:dyDescent="0.25">
      <c r="A111" s="7" t="str">
        <f>VLOOKUP(B111,indeks!$A$2:$B$200,2, FALSE)</f>
        <v>PS230061</v>
      </c>
      <c r="B111" s="7" t="s">
        <v>583</v>
      </c>
      <c r="C111" s="7" t="s">
        <v>51</v>
      </c>
      <c r="D111" s="7" t="s">
        <v>52</v>
      </c>
      <c r="E111" s="7" t="s">
        <v>53</v>
      </c>
      <c r="F111" s="8">
        <v>18</v>
      </c>
      <c r="G111" s="8">
        <v>20</v>
      </c>
      <c r="H111" s="8">
        <v>20</v>
      </c>
      <c r="I111" s="8">
        <v>20</v>
      </c>
      <c r="J111" s="8">
        <v>20</v>
      </c>
      <c r="K111" s="8">
        <v>20</v>
      </c>
      <c r="L111" s="8">
        <v>20</v>
      </c>
      <c r="M111" s="8">
        <v>20</v>
      </c>
      <c r="N111" s="8">
        <v>20</v>
      </c>
      <c r="O111" s="8">
        <v>20</v>
      </c>
      <c r="P111" s="7">
        <v>80</v>
      </c>
      <c r="Q111" s="7">
        <v>80</v>
      </c>
      <c r="R111" s="7">
        <v>90</v>
      </c>
      <c r="S111" s="7">
        <v>70</v>
      </c>
      <c r="T111" s="7">
        <v>80</v>
      </c>
      <c r="U111" s="7">
        <v>90</v>
      </c>
      <c r="W111" s="7">
        <v>90</v>
      </c>
      <c r="X111" s="7">
        <v>80</v>
      </c>
      <c r="Y111" s="7">
        <v>100</v>
      </c>
      <c r="Z111" s="8">
        <v>0</v>
      </c>
      <c r="AA111" s="8">
        <v>74.7</v>
      </c>
      <c r="AB111" s="8">
        <f t="shared" si="39"/>
        <v>1</v>
      </c>
      <c r="AC111" s="7">
        <f t="shared" si="43"/>
        <v>82</v>
      </c>
      <c r="AD111" s="7">
        <f t="shared" si="44"/>
        <v>84</v>
      </c>
      <c r="AE111" s="7">
        <f t="shared" si="45"/>
        <v>92</v>
      </c>
      <c r="AF111" s="7">
        <f t="shared" si="46"/>
        <v>76</v>
      </c>
      <c r="AG111" s="7">
        <f t="shared" si="47"/>
        <v>84</v>
      </c>
      <c r="AH111" s="7">
        <f t="shared" si="48"/>
        <v>92</v>
      </c>
      <c r="AI111" s="7">
        <f t="shared" si="49"/>
        <v>20</v>
      </c>
      <c r="AJ111" s="7">
        <f t="shared" si="50"/>
        <v>92</v>
      </c>
      <c r="AK111" s="7">
        <f t="shared" si="51"/>
        <v>84</v>
      </c>
      <c r="AL111" s="7">
        <f t="shared" si="52"/>
        <v>100</v>
      </c>
      <c r="AM111" s="8">
        <f t="shared" si="40"/>
        <v>27</v>
      </c>
      <c r="AN111" s="8">
        <f t="shared" si="41"/>
        <v>0</v>
      </c>
      <c r="AO111" s="8">
        <v>1</v>
      </c>
      <c r="AP111" s="7">
        <f t="shared" si="42"/>
        <v>28</v>
      </c>
    </row>
    <row r="112" spans="1:42" x14ac:dyDescent="0.25">
      <c r="A112" s="7" t="str">
        <f>VLOOKUP(B112,indeks!$A$2:$B$200,2, FALSE)</f>
        <v>PS230115</v>
      </c>
      <c r="B112" s="7" t="s">
        <v>572</v>
      </c>
      <c r="C112" s="7" t="s">
        <v>51</v>
      </c>
      <c r="D112" s="7" t="s">
        <v>226</v>
      </c>
      <c r="E112" s="7" t="s">
        <v>227</v>
      </c>
      <c r="F112" s="8">
        <v>20</v>
      </c>
      <c r="G112" s="8">
        <v>20</v>
      </c>
      <c r="H112" s="8">
        <v>20</v>
      </c>
      <c r="I112" s="8">
        <v>20</v>
      </c>
      <c r="J112" s="8">
        <v>20</v>
      </c>
      <c r="K112" s="8">
        <v>20</v>
      </c>
      <c r="L112" s="8">
        <v>20</v>
      </c>
      <c r="M112" s="8">
        <v>20</v>
      </c>
      <c r="N112" s="8">
        <v>20</v>
      </c>
      <c r="P112" s="7">
        <v>85</v>
      </c>
      <c r="Q112" s="7">
        <v>80</v>
      </c>
      <c r="R112" s="7">
        <v>85</v>
      </c>
      <c r="S112" s="7">
        <v>100</v>
      </c>
      <c r="T112" s="7">
        <v>80</v>
      </c>
      <c r="U112" s="7">
        <v>85</v>
      </c>
      <c r="V112" s="7">
        <v>25</v>
      </c>
      <c r="W112" s="7">
        <v>98</v>
      </c>
      <c r="X112" s="7">
        <v>85</v>
      </c>
      <c r="Z112" s="8">
        <v>5.83</v>
      </c>
      <c r="AA112" s="8">
        <v>77.400000000000006</v>
      </c>
      <c r="AB112" s="8">
        <f t="shared" si="39"/>
        <v>1</v>
      </c>
      <c r="AC112" s="7">
        <f t="shared" si="43"/>
        <v>88</v>
      </c>
      <c r="AD112" s="7">
        <f t="shared" si="44"/>
        <v>84</v>
      </c>
      <c r="AE112" s="7">
        <f t="shared" si="45"/>
        <v>88</v>
      </c>
      <c r="AF112" s="7">
        <f t="shared" si="46"/>
        <v>100</v>
      </c>
      <c r="AG112" s="7">
        <f t="shared" si="47"/>
        <v>84</v>
      </c>
      <c r="AH112" s="7">
        <f t="shared" si="48"/>
        <v>88</v>
      </c>
      <c r="AI112" s="7">
        <f t="shared" si="49"/>
        <v>40</v>
      </c>
      <c r="AJ112" s="7">
        <f t="shared" si="50"/>
        <v>98.4</v>
      </c>
      <c r="AK112" s="7">
        <f t="shared" si="51"/>
        <v>88</v>
      </c>
      <c r="AL112" s="7">
        <f t="shared" si="52"/>
        <v>0</v>
      </c>
      <c r="AM112" s="8">
        <f t="shared" si="40"/>
        <v>27</v>
      </c>
      <c r="AN112" s="8">
        <f t="shared" si="41"/>
        <v>6</v>
      </c>
      <c r="AO112" s="8">
        <v>1</v>
      </c>
      <c r="AP112" s="7">
        <f t="shared" si="42"/>
        <v>34</v>
      </c>
    </row>
    <row r="113" spans="1:42" x14ac:dyDescent="0.25">
      <c r="A113" s="7" t="str">
        <f>VLOOKUP(B113,indeks!$A$2:$B$200,2, FALSE)</f>
        <v>PS230028</v>
      </c>
      <c r="B113" s="7" t="s">
        <v>630</v>
      </c>
      <c r="C113" s="7" t="s">
        <v>51</v>
      </c>
      <c r="D113" s="7" t="s">
        <v>241</v>
      </c>
      <c r="E113" s="7" t="s">
        <v>242</v>
      </c>
      <c r="F113" s="8">
        <v>20</v>
      </c>
      <c r="G113" s="8">
        <v>20</v>
      </c>
      <c r="H113" s="8">
        <v>20</v>
      </c>
      <c r="I113" s="8">
        <v>20</v>
      </c>
      <c r="J113" s="8">
        <v>20</v>
      </c>
      <c r="K113" s="8">
        <v>18</v>
      </c>
      <c r="L113" s="8">
        <v>20</v>
      </c>
      <c r="M113" s="8">
        <v>20</v>
      </c>
      <c r="N113" s="8">
        <v>20</v>
      </c>
      <c r="O113" s="8">
        <v>20</v>
      </c>
      <c r="P113" s="7">
        <v>80</v>
      </c>
      <c r="Q113" s="7">
        <v>100</v>
      </c>
      <c r="R113" s="7">
        <v>100</v>
      </c>
      <c r="S113" s="7">
        <v>100</v>
      </c>
      <c r="T113" s="7">
        <v>100</v>
      </c>
      <c r="U113" s="7">
        <v>100</v>
      </c>
      <c r="V113" s="7">
        <v>80</v>
      </c>
      <c r="W113" s="7">
        <v>100</v>
      </c>
      <c r="X113" s="7">
        <v>100</v>
      </c>
      <c r="Y113" s="7">
        <v>100</v>
      </c>
      <c r="Z113" s="8">
        <v>10</v>
      </c>
      <c r="AA113" s="8">
        <v>78.61</v>
      </c>
      <c r="AB113" s="8">
        <f t="shared" si="39"/>
        <v>0</v>
      </c>
      <c r="AC113" s="7">
        <f t="shared" si="43"/>
        <v>84</v>
      </c>
      <c r="AD113" s="7">
        <f t="shared" si="44"/>
        <v>100</v>
      </c>
      <c r="AE113" s="7">
        <f t="shared" si="45"/>
        <v>100</v>
      </c>
      <c r="AF113" s="7">
        <f t="shared" si="46"/>
        <v>100</v>
      </c>
      <c r="AG113" s="7">
        <f t="shared" si="47"/>
        <v>100</v>
      </c>
      <c r="AH113" s="7">
        <f t="shared" si="48"/>
        <v>98</v>
      </c>
      <c r="AI113" s="7">
        <f t="shared" si="49"/>
        <v>84</v>
      </c>
      <c r="AJ113" s="7">
        <f t="shared" si="50"/>
        <v>100</v>
      </c>
      <c r="AK113" s="7">
        <f t="shared" si="51"/>
        <v>100</v>
      </c>
      <c r="AL113" s="7">
        <f t="shared" si="52"/>
        <v>100</v>
      </c>
      <c r="AM113" s="8">
        <f t="shared" si="40"/>
        <v>30</v>
      </c>
      <c r="AN113" s="8">
        <f t="shared" si="41"/>
        <v>10</v>
      </c>
      <c r="AO113" s="8">
        <v>1</v>
      </c>
      <c r="AP113" s="7">
        <f t="shared" si="42"/>
        <v>41</v>
      </c>
    </row>
    <row r="114" spans="1:42" x14ac:dyDescent="0.25">
      <c r="A114" s="7" t="str">
        <f>VLOOKUP(B114,indeks!$A$2:$B$200,2, FALSE)</f>
        <v>PS230095</v>
      </c>
      <c r="B114" s="7" t="s">
        <v>621</v>
      </c>
      <c r="C114" s="7" t="s">
        <v>213</v>
      </c>
      <c r="D114" s="7" t="s">
        <v>214</v>
      </c>
      <c r="E114" s="7" t="s">
        <v>215</v>
      </c>
      <c r="F114" s="8">
        <v>18</v>
      </c>
      <c r="G114" s="8">
        <v>20</v>
      </c>
      <c r="H114" s="8">
        <v>20</v>
      </c>
      <c r="I114" s="8">
        <v>20</v>
      </c>
      <c r="J114" s="8">
        <v>20</v>
      </c>
      <c r="K114" s="8">
        <v>20</v>
      </c>
      <c r="L114" s="8">
        <v>20</v>
      </c>
      <c r="M114" s="8">
        <v>17</v>
      </c>
      <c r="N114" s="8">
        <v>20</v>
      </c>
      <c r="O114" s="8">
        <v>20</v>
      </c>
      <c r="P114" s="7">
        <v>90</v>
      </c>
      <c r="Q114" s="7">
        <v>100</v>
      </c>
      <c r="R114" s="7">
        <v>90</v>
      </c>
      <c r="S114" s="7">
        <v>80</v>
      </c>
      <c r="T114" s="7">
        <v>95</v>
      </c>
      <c r="U114" s="7">
        <v>95</v>
      </c>
      <c r="V114" s="7">
        <v>50</v>
      </c>
      <c r="W114" s="7">
        <v>100</v>
      </c>
      <c r="X114" s="7">
        <v>85</v>
      </c>
      <c r="Y114" s="7">
        <v>100</v>
      </c>
      <c r="Z114" s="8">
        <v>0.83</v>
      </c>
      <c r="AA114" s="8">
        <v>89.32</v>
      </c>
      <c r="AB114" s="8">
        <f t="shared" si="39"/>
        <v>0</v>
      </c>
      <c r="AC114" s="7">
        <f t="shared" si="43"/>
        <v>90</v>
      </c>
      <c r="AD114" s="7">
        <f t="shared" si="44"/>
        <v>100</v>
      </c>
      <c r="AE114" s="7">
        <f t="shared" si="45"/>
        <v>92</v>
      </c>
      <c r="AF114" s="7">
        <f t="shared" si="46"/>
        <v>84</v>
      </c>
      <c r="AG114" s="7">
        <f t="shared" si="47"/>
        <v>96</v>
      </c>
      <c r="AH114" s="7">
        <f t="shared" si="48"/>
        <v>96</v>
      </c>
      <c r="AI114" s="7">
        <f t="shared" si="49"/>
        <v>60</v>
      </c>
      <c r="AJ114" s="7">
        <f t="shared" si="50"/>
        <v>97</v>
      </c>
      <c r="AK114" s="7">
        <f t="shared" si="51"/>
        <v>88</v>
      </c>
      <c r="AL114" s="7">
        <f t="shared" si="52"/>
        <v>100</v>
      </c>
      <c r="AM114" s="8">
        <f t="shared" si="40"/>
        <v>28</v>
      </c>
      <c r="AN114" s="8">
        <f t="shared" si="41"/>
        <v>1</v>
      </c>
      <c r="AO114" s="8">
        <v>0</v>
      </c>
      <c r="AP114" s="7">
        <f t="shared" si="42"/>
        <v>29</v>
      </c>
    </row>
    <row r="115" spans="1:42" x14ac:dyDescent="0.25">
      <c r="A115" s="7" t="str">
        <f>VLOOKUP(B115,indeks!$A$2:$B$200,2, FALSE)</f>
        <v>PS230074</v>
      </c>
      <c r="B115" s="7" t="s">
        <v>533</v>
      </c>
      <c r="C115" s="7" t="s">
        <v>159</v>
      </c>
      <c r="D115" s="7" t="s">
        <v>160</v>
      </c>
      <c r="E115" s="7" t="s">
        <v>161</v>
      </c>
      <c r="F115" s="8">
        <v>20</v>
      </c>
      <c r="G115" s="8">
        <v>20</v>
      </c>
      <c r="H115" s="8">
        <v>20</v>
      </c>
      <c r="I115" s="8">
        <v>20</v>
      </c>
      <c r="J115" s="8">
        <v>20</v>
      </c>
      <c r="K115" s="8">
        <v>18</v>
      </c>
      <c r="L115" s="8">
        <v>20</v>
      </c>
      <c r="M115" s="8">
        <v>20</v>
      </c>
      <c r="N115" s="8">
        <v>20</v>
      </c>
      <c r="O115" s="8">
        <v>20</v>
      </c>
      <c r="P115" s="7">
        <v>40</v>
      </c>
      <c r="Q115" s="7">
        <v>75</v>
      </c>
      <c r="R115" s="7">
        <v>45</v>
      </c>
      <c r="S115" s="7">
        <v>85</v>
      </c>
      <c r="T115" s="7">
        <v>100</v>
      </c>
      <c r="U115" s="7">
        <v>80</v>
      </c>
      <c r="V115" s="7">
        <v>75</v>
      </c>
      <c r="W115" s="7">
        <v>89</v>
      </c>
      <c r="X115" s="7">
        <v>60</v>
      </c>
      <c r="Y115" s="7">
        <v>90</v>
      </c>
      <c r="Z115" s="8">
        <v>8.33</v>
      </c>
      <c r="AA115" s="8">
        <v>83.95</v>
      </c>
      <c r="AB115" s="8">
        <f t="shared" si="39"/>
        <v>0</v>
      </c>
      <c r="AC115" s="7">
        <f t="shared" si="43"/>
        <v>52</v>
      </c>
      <c r="AD115" s="7">
        <f t="shared" si="44"/>
        <v>80</v>
      </c>
      <c r="AE115" s="7">
        <f t="shared" si="45"/>
        <v>56</v>
      </c>
      <c r="AF115" s="7">
        <f t="shared" si="46"/>
        <v>88</v>
      </c>
      <c r="AG115" s="7">
        <f t="shared" si="47"/>
        <v>100</v>
      </c>
      <c r="AH115" s="7">
        <f t="shared" si="48"/>
        <v>82</v>
      </c>
      <c r="AI115" s="7">
        <f t="shared" si="49"/>
        <v>80</v>
      </c>
      <c r="AJ115" s="7">
        <f t="shared" si="50"/>
        <v>91.2</v>
      </c>
      <c r="AK115" s="7">
        <f t="shared" si="51"/>
        <v>68</v>
      </c>
      <c r="AL115" s="7">
        <f t="shared" si="52"/>
        <v>92</v>
      </c>
      <c r="AM115" s="8">
        <f t="shared" si="40"/>
        <v>26</v>
      </c>
      <c r="AN115" s="8">
        <f t="shared" si="41"/>
        <v>8</v>
      </c>
      <c r="AO115" s="8">
        <v>1</v>
      </c>
      <c r="AP115" s="7">
        <f t="shared" si="42"/>
        <v>35</v>
      </c>
    </row>
    <row r="116" spans="1:42" x14ac:dyDescent="0.25">
      <c r="A116" s="7" t="str">
        <f>VLOOKUP(B116,indeks!$A$2:$B$200,2, FALSE)</f>
        <v>PS230032</v>
      </c>
      <c r="B116" s="7" t="s">
        <v>540</v>
      </c>
      <c r="C116" s="7" t="s">
        <v>159</v>
      </c>
      <c r="D116" s="7" t="s">
        <v>205</v>
      </c>
      <c r="E116" s="7" t="s">
        <v>206</v>
      </c>
      <c r="F116" s="8">
        <v>18</v>
      </c>
      <c r="G116" s="8">
        <v>20</v>
      </c>
      <c r="H116" s="8">
        <v>20</v>
      </c>
      <c r="I116" s="8">
        <v>20</v>
      </c>
      <c r="J116" s="8">
        <v>20</v>
      </c>
      <c r="K116" s="8">
        <v>20</v>
      </c>
      <c r="L116" s="8">
        <v>18</v>
      </c>
      <c r="M116" s="8">
        <v>20</v>
      </c>
      <c r="P116" s="7">
        <v>85</v>
      </c>
      <c r="Q116" s="7">
        <v>80</v>
      </c>
      <c r="R116" s="7">
        <v>95</v>
      </c>
      <c r="S116" s="7">
        <v>95</v>
      </c>
      <c r="T116" s="7">
        <v>100</v>
      </c>
      <c r="U116" s="7">
        <v>90</v>
      </c>
      <c r="V116" s="7">
        <v>70</v>
      </c>
      <c r="W116" s="7">
        <v>90</v>
      </c>
      <c r="Z116" s="8">
        <v>8.75</v>
      </c>
      <c r="AA116" s="8">
        <v>89.66</v>
      </c>
      <c r="AB116" s="8">
        <f t="shared" si="39"/>
        <v>2</v>
      </c>
      <c r="AC116" s="7">
        <f t="shared" si="43"/>
        <v>86</v>
      </c>
      <c r="AD116" s="7">
        <f t="shared" si="44"/>
        <v>84</v>
      </c>
      <c r="AE116" s="7">
        <f t="shared" si="45"/>
        <v>96</v>
      </c>
      <c r="AF116" s="7">
        <f t="shared" si="46"/>
        <v>96</v>
      </c>
      <c r="AG116" s="7">
        <f t="shared" si="47"/>
        <v>100</v>
      </c>
      <c r="AH116" s="7">
        <f t="shared" si="48"/>
        <v>92</v>
      </c>
      <c r="AI116" s="7">
        <f t="shared" si="49"/>
        <v>74</v>
      </c>
      <c r="AJ116" s="7">
        <f t="shared" si="50"/>
        <v>92</v>
      </c>
      <c r="AK116" s="7">
        <f t="shared" si="51"/>
        <v>0</v>
      </c>
      <c r="AL116" s="7">
        <f t="shared" si="52"/>
        <v>0</v>
      </c>
      <c r="AM116" s="8">
        <f t="shared" si="40"/>
        <v>27</v>
      </c>
      <c r="AN116" s="8">
        <f t="shared" si="41"/>
        <v>9</v>
      </c>
      <c r="AO116" s="8">
        <v>1</v>
      </c>
      <c r="AP116" s="7">
        <f t="shared" si="42"/>
        <v>37</v>
      </c>
    </row>
  </sheetData>
  <sortState xmlns:xlrd2="http://schemas.microsoft.com/office/spreadsheetml/2017/richdata2" ref="A2:AP116">
    <sortCondition ref="B2:B116"/>
  </sortState>
  <phoneticPr fontId="2" type="noConversion"/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1"/>
  <sheetViews>
    <sheetView topLeftCell="A100" workbookViewId="0">
      <selection activeCell="A121" sqref="A121"/>
    </sheetView>
  </sheetViews>
  <sheetFormatPr defaultRowHeight="13.2" x14ac:dyDescent="0.25"/>
  <cols>
    <col min="1" max="1" width="35.109375" customWidth="1"/>
    <col min="2" max="2" width="11.33203125" style="2" customWidth="1"/>
    <col min="3" max="3" width="11.109375" style="2" customWidth="1"/>
    <col min="4" max="4" width="14.88671875" style="2" customWidth="1"/>
  </cols>
  <sheetData>
    <row r="1" spans="1:4" x14ac:dyDescent="0.25">
      <c r="A1" s="4" t="s">
        <v>639</v>
      </c>
      <c r="B1" s="1" t="s">
        <v>329</v>
      </c>
      <c r="C1" s="1" t="s">
        <v>330</v>
      </c>
      <c r="D1" s="1" t="s">
        <v>331</v>
      </c>
    </row>
    <row r="2" spans="1:4" x14ac:dyDescent="0.25">
      <c r="A2" t="s">
        <v>524</v>
      </c>
      <c r="B2" s="3" t="s">
        <v>368</v>
      </c>
      <c r="C2" s="3" t="s">
        <v>92</v>
      </c>
      <c r="D2" s="3" t="s">
        <v>93</v>
      </c>
    </row>
    <row r="3" spans="1:4" x14ac:dyDescent="0.25">
      <c r="A3" t="s">
        <v>526</v>
      </c>
      <c r="B3" s="3" t="s">
        <v>390</v>
      </c>
      <c r="C3" s="3" t="s">
        <v>92</v>
      </c>
      <c r="D3" s="3" t="s">
        <v>110</v>
      </c>
    </row>
    <row r="4" spans="1:4" x14ac:dyDescent="0.25">
      <c r="A4" s="4" t="s">
        <v>605</v>
      </c>
      <c r="B4" s="3" t="s">
        <v>401</v>
      </c>
      <c r="C4" s="3" t="s">
        <v>92</v>
      </c>
      <c r="D4" s="3" t="s">
        <v>402</v>
      </c>
    </row>
    <row r="5" spans="1:4" x14ac:dyDescent="0.25">
      <c r="A5" t="s">
        <v>545</v>
      </c>
      <c r="B5" s="3" t="s">
        <v>474</v>
      </c>
      <c r="C5" s="3" t="s">
        <v>245</v>
      </c>
      <c r="D5" s="3" t="s">
        <v>246</v>
      </c>
    </row>
    <row r="6" spans="1:4" x14ac:dyDescent="0.25">
      <c r="A6" t="s">
        <v>539</v>
      </c>
      <c r="B6" s="3" t="s">
        <v>438</v>
      </c>
      <c r="C6" s="3" t="s">
        <v>199</v>
      </c>
      <c r="D6" s="3" t="s">
        <v>200</v>
      </c>
    </row>
    <row r="7" spans="1:4" x14ac:dyDescent="0.25">
      <c r="A7" t="s">
        <v>520</v>
      </c>
      <c r="B7" s="3" t="s">
        <v>342</v>
      </c>
      <c r="C7" s="3" t="s">
        <v>39</v>
      </c>
      <c r="D7" s="3" t="s">
        <v>40</v>
      </c>
    </row>
    <row r="8" spans="1:4" x14ac:dyDescent="0.25">
      <c r="A8" t="s">
        <v>556</v>
      </c>
      <c r="B8" s="3" t="s">
        <v>433</v>
      </c>
      <c r="C8" s="3" t="s">
        <v>184</v>
      </c>
      <c r="D8" s="3" t="s">
        <v>185</v>
      </c>
    </row>
    <row r="9" spans="1:4" x14ac:dyDescent="0.25">
      <c r="A9" t="s">
        <v>617</v>
      </c>
      <c r="B9" s="3" t="s">
        <v>436</v>
      </c>
      <c r="C9" s="3" t="s">
        <v>357</v>
      </c>
      <c r="D9" s="3" t="s">
        <v>437</v>
      </c>
    </row>
    <row r="10" spans="1:4" x14ac:dyDescent="0.25">
      <c r="A10" t="s">
        <v>634</v>
      </c>
      <c r="B10" s="3" t="s">
        <v>485</v>
      </c>
      <c r="C10" s="3" t="s">
        <v>357</v>
      </c>
      <c r="D10" s="3" t="s">
        <v>486</v>
      </c>
    </row>
    <row r="11" spans="1:4" x14ac:dyDescent="0.25">
      <c r="A11" t="s">
        <v>590</v>
      </c>
      <c r="B11" s="3" t="s">
        <v>356</v>
      </c>
      <c r="C11" s="3" t="s">
        <v>357</v>
      </c>
      <c r="D11" s="3" t="s">
        <v>358</v>
      </c>
    </row>
    <row r="12" spans="1:4" x14ac:dyDescent="0.25">
      <c r="A12" t="s">
        <v>559</v>
      </c>
      <c r="B12" s="3" t="s">
        <v>492</v>
      </c>
      <c r="C12" s="3" t="s">
        <v>289</v>
      </c>
      <c r="D12" s="3" t="s">
        <v>290</v>
      </c>
    </row>
    <row r="13" spans="1:4" x14ac:dyDescent="0.25">
      <c r="A13" t="s">
        <v>601</v>
      </c>
      <c r="B13" s="3" t="s">
        <v>387</v>
      </c>
      <c r="C13" s="3" t="s">
        <v>101</v>
      </c>
      <c r="D13" s="3" t="s">
        <v>388</v>
      </c>
    </row>
    <row r="14" spans="1:4" x14ac:dyDescent="0.25">
      <c r="A14" t="s">
        <v>532</v>
      </c>
      <c r="B14" s="3" t="s">
        <v>415</v>
      </c>
      <c r="C14" s="3" t="s">
        <v>150</v>
      </c>
      <c r="D14" s="3" t="s">
        <v>151</v>
      </c>
    </row>
    <row r="15" spans="1:4" x14ac:dyDescent="0.25">
      <c r="A15" t="s">
        <v>585</v>
      </c>
      <c r="B15" s="3" t="s">
        <v>338</v>
      </c>
      <c r="C15" s="3" t="s">
        <v>33</v>
      </c>
      <c r="D15" s="3" t="s">
        <v>339</v>
      </c>
    </row>
    <row r="16" spans="1:4" x14ac:dyDescent="0.25">
      <c r="A16" t="s">
        <v>612</v>
      </c>
      <c r="B16" s="3" t="s">
        <v>424</v>
      </c>
      <c r="C16" s="3" t="s">
        <v>165</v>
      </c>
      <c r="D16" s="3" t="s">
        <v>420</v>
      </c>
    </row>
    <row r="17" spans="1:4" x14ac:dyDescent="0.25">
      <c r="A17" t="s">
        <v>534</v>
      </c>
      <c r="B17" s="3" t="s">
        <v>418</v>
      </c>
      <c r="C17" s="3" t="s">
        <v>162</v>
      </c>
      <c r="D17" s="3" t="s">
        <v>163</v>
      </c>
    </row>
    <row r="18" spans="1:4" x14ac:dyDescent="0.25">
      <c r="A18" t="s">
        <v>564</v>
      </c>
      <c r="B18" s="3" t="s">
        <v>355</v>
      </c>
      <c r="C18" s="3" t="s">
        <v>162</v>
      </c>
      <c r="D18" s="3" t="s">
        <v>311</v>
      </c>
    </row>
    <row r="19" spans="1:4" x14ac:dyDescent="0.25">
      <c r="A19" t="s">
        <v>552</v>
      </c>
      <c r="B19" s="3" t="s">
        <v>380</v>
      </c>
      <c r="C19" s="3" t="s">
        <v>324</v>
      </c>
      <c r="D19" s="3" t="s">
        <v>325</v>
      </c>
    </row>
    <row r="20" spans="1:4" x14ac:dyDescent="0.25">
      <c r="A20" t="s">
        <v>584</v>
      </c>
      <c r="B20" s="3" t="s">
        <v>335</v>
      </c>
      <c r="C20" s="3" t="s">
        <v>187</v>
      </c>
      <c r="D20" s="3" t="s">
        <v>336</v>
      </c>
    </row>
    <row r="21" spans="1:4" x14ac:dyDescent="0.25">
      <c r="A21" t="s">
        <v>537</v>
      </c>
      <c r="B21" s="3" t="s">
        <v>431</v>
      </c>
      <c r="C21" s="3" t="s">
        <v>187</v>
      </c>
      <c r="D21" s="3" t="s">
        <v>188</v>
      </c>
    </row>
    <row r="22" spans="1:4" x14ac:dyDescent="0.25">
      <c r="A22" t="s">
        <v>598</v>
      </c>
      <c r="B22" s="3" t="s">
        <v>377</v>
      </c>
      <c r="C22" s="3" t="s">
        <v>77</v>
      </c>
      <c r="D22" s="3" t="s">
        <v>378</v>
      </c>
    </row>
    <row r="23" spans="1:4" x14ac:dyDescent="0.25">
      <c r="A23" t="s">
        <v>575</v>
      </c>
      <c r="B23" s="3" t="s">
        <v>489</v>
      </c>
      <c r="C23" s="3" t="s">
        <v>77</v>
      </c>
      <c r="D23" s="3" t="s">
        <v>280</v>
      </c>
    </row>
    <row r="24" spans="1:4" x14ac:dyDescent="0.25">
      <c r="A24" t="s">
        <v>625</v>
      </c>
      <c r="B24" s="3" t="s">
        <v>456</v>
      </c>
      <c r="C24" s="3" t="s">
        <v>360</v>
      </c>
      <c r="D24" s="3" t="s">
        <v>457</v>
      </c>
    </row>
    <row r="25" spans="1:4" x14ac:dyDescent="0.25">
      <c r="A25" t="s">
        <v>633</v>
      </c>
      <c r="B25" s="3" t="s">
        <v>482</v>
      </c>
      <c r="C25" s="3" t="s">
        <v>360</v>
      </c>
      <c r="D25" s="3" t="s">
        <v>483</v>
      </c>
    </row>
    <row r="26" spans="1:4" x14ac:dyDescent="0.25">
      <c r="A26" t="s">
        <v>591</v>
      </c>
      <c r="B26" s="3" t="s">
        <v>359</v>
      </c>
      <c r="C26" s="3" t="s">
        <v>360</v>
      </c>
      <c r="D26" s="3" t="s">
        <v>361</v>
      </c>
    </row>
    <row r="27" spans="1:4" x14ac:dyDescent="0.25">
      <c r="A27" t="s">
        <v>557</v>
      </c>
      <c r="B27" s="3" t="s">
        <v>458</v>
      </c>
      <c r="C27" s="3" t="s">
        <v>221</v>
      </c>
      <c r="D27" s="3" t="s">
        <v>222</v>
      </c>
    </row>
    <row r="28" spans="1:4" x14ac:dyDescent="0.25">
      <c r="A28" t="s">
        <v>547</v>
      </c>
      <c r="B28" s="3" t="s">
        <v>348</v>
      </c>
      <c r="C28" s="3" t="s">
        <v>294</v>
      </c>
      <c r="D28" s="3" t="s">
        <v>295</v>
      </c>
    </row>
    <row r="29" spans="1:4" x14ac:dyDescent="0.25">
      <c r="A29" t="s">
        <v>555</v>
      </c>
      <c r="B29" s="3" t="s">
        <v>416</v>
      </c>
      <c r="C29" s="3" t="s">
        <v>153</v>
      </c>
      <c r="D29" s="3" t="s">
        <v>154</v>
      </c>
    </row>
    <row r="30" spans="1:4" x14ac:dyDescent="0.25">
      <c r="A30" t="s">
        <v>626</v>
      </c>
      <c r="B30" s="3" t="s">
        <v>459</v>
      </c>
      <c r="C30" s="3" t="s">
        <v>153</v>
      </c>
      <c r="D30" s="3" t="s">
        <v>226</v>
      </c>
    </row>
    <row r="31" spans="1:4" x14ac:dyDescent="0.25">
      <c r="A31" t="s">
        <v>611</v>
      </c>
      <c r="B31" s="3" t="s">
        <v>421</v>
      </c>
      <c r="C31" s="3" t="s">
        <v>422</v>
      </c>
      <c r="D31" s="3" t="s">
        <v>423</v>
      </c>
    </row>
    <row r="32" spans="1:4" x14ac:dyDescent="0.25">
      <c r="A32" t="s">
        <v>602</v>
      </c>
      <c r="B32" s="3" t="s">
        <v>394</v>
      </c>
      <c r="C32" s="3" t="s">
        <v>123</v>
      </c>
      <c r="D32" s="3" t="s">
        <v>395</v>
      </c>
    </row>
    <row r="33" spans="1:4" x14ac:dyDescent="0.25">
      <c r="A33" t="s">
        <v>614</v>
      </c>
      <c r="B33" s="3" t="s">
        <v>427</v>
      </c>
      <c r="C33" s="3" t="s">
        <v>179</v>
      </c>
      <c r="D33" s="3" t="s">
        <v>428</v>
      </c>
    </row>
    <row r="34" spans="1:4" x14ac:dyDescent="0.25">
      <c r="A34" t="s">
        <v>570</v>
      </c>
      <c r="B34" s="3" t="s">
        <v>501</v>
      </c>
      <c r="C34" s="3" t="s">
        <v>54</v>
      </c>
      <c r="D34" s="3" t="s">
        <v>55</v>
      </c>
    </row>
    <row r="35" spans="1:4" x14ac:dyDescent="0.25">
      <c r="A35" t="s">
        <v>618</v>
      </c>
      <c r="B35" s="3" t="s">
        <v>439</v>
      </c>
      <c r="C35" s="3" t="s">
        <v>156</v>
      </c>
      <c r="D35" s="3" t="s">
        <v>440</v>
      </c>
    </row>
    <row r="36" spans="1:4" x14ac:dyDescent="0.25">
      <c r="A36" t="s">
        <v>603</v>
      </c>
      <c r="B36" s="3" t="s">
        <v>396</v>
      </c>
      <c r="C36" s="3" t="s">
        <v>126</v>
      </c>
      <c r="D36" s="3" t="s">
        <v>397</v>
      </c>
    </row>
    <row r="37" spans="1:4" x14ac:dyDescent="0.25">
      <c r="A37" t="s">
        <v>528</v>
      </c>
      <c r="B37" s="3" t="s">
        <v>393</v>
      </c>
      <c r="C37" s="3" t="s">
        <v>120</v>
      </c>
      <c r="D37" s="3" t="s">
        <v>121</v>
      </c>
    </row>
    <row r="38" spans="1:4" x14ac:dyDescent="0.25">
      <c r="A38" t="s">
        <v>628</v>
      </c>
      <c r="B38" s="3" t="s">
        <v>465</v>
      </c>
      <c r="C38" s="3" t="s">
        <v>120</v>
      </c>
      <c r="D38" s="3" t="s">
        <v>287</v>
      </c>
    </row>
    <row r="39" spans="1:4" x14ac:dyDescent="0.25">
      <c r="A39" t="s">
        <v>548</v>
      </c>
      <c r="B39" s="3" t="s">
        <v>350</v>
      </c>
      <c r="C39" s="3" t="s">
        <v>120</v>
      </c>
      <c r="D39" s="3" t="s">
        <v>299</v>
      </c>
    </row>
    <row r="40" spans="1:4" x14ac:dyDescent="0.25">
      <c r="A40" t="s">
        <v>606</v>
      </c>
      <c r="B40" s="3" t="s">
        <v>405</v>
      </c>
      <c r="C40" s="3" t="s">
        <v>139</v>
      </c>
      <c r="D40" s="3" t="s">
        <v>406</v>
      </c>
    </row>
    <row r="41" spans="1:4" x14ac:dyDescent="0.25">
      <c r="A41" t="s">
        <v>596</v>
      </c>
      <c r="B41" s="3" t="s">
        <v>373</v>
      </c>
      <c r="C41" s="3" t="s">
        <v>71</v>
      </c>
      <c r="D41" s="3" t="s">
        <v>374</v>
      </c>
    </row>
    <row r="42" spans="1:4" x14ac:dyDescent="0.25">
      <c r="A42" t="s">
        <v>558</v>
      </c>
      <c r="B42" s="3" t="s">
        <v>466</v>
      </c>
      <c r="C42" s="3" t="s">
        <v>71</v>
      </c>
      <c r="D42" s="3" t="s">
        <v>232</v>
      </c>
    </row>
    <row r="43" spans="1:4" x14ac:dyDescent="0.25">
      <c r="A43" t="s">
        <v>580</v>
      </c>
      <c r="B43" s="3" t="s">
        <v>480</v>
      </c>
      <c r="C43" s="3" t="s">
        <v>265</v>
      </c>
      <c r="D43" s="3" t="s">
        <v>266</v>
      </c>
    </row>
    <row r="44" spans="1:4" x14ac:dyDescent="0.25">
      <c r="A44" t="s">
        <v>587</v>
      </c>
      <c r="B44" s="3" t="s">
        <v>343</v>
      </c>
      <c r="C44" s="3" t="s">
        <v>45</v>
      </c>
      <c r="D44" s="3" t="s">
        <v>344</v>
      </c>
    </row>
    <row r="45" spans="1:4" x14ac:dyDescent="0.25">
      <c r="A45" t="s">
        <v>521</v>
      </c>
      <c r="B45" s="3" t="s">
        <v>345</v>
      </c>
      <c r="C45" s="3" t="s">
        <v>45</v>
      </c>
      <c r="D45" s="3" t="s">
        <v>46</v>
      </c>
    </row>
    <row r="46" spans="1:4" x14ac:dyDescent="0.25">
      <c r="A46" t="s">
        <v>522</v>
      </c>
      <c r="B46" s="3" t="s">
        <v>372</v>
      </c>
      <c r="C46" s="3" t="s">
        <v>45</v>
      </c>
      <c r="D46" s="3" t="s">
        <v>66</v>
      </c>
    </row>
    <row r="47" spans="1:4" x14ac:dyDescent="0.25">
      <c r="A47" t="s">
        <v>527</v>
      </c>
      <c r="B47" s="3" t="s">
        <v>392</v>
      </c>
      <c r="C47" s="3" t="s">
        <v>45</v>
      </c>
      <c r="D47" s="3" t="s">
        <v>118</v>
      </c>
    </row>
    <row r="48" spans="1:4" x14ac:dyDescent="0.25">
      <c r="A48" t="s">
        <v>542</v>
      </c>
      <c r="B48" s="3" t="s">
        <v>461</v>
      </c>
      <c r="C48" s="3" t="s">
        <v>45</v>
      </c>
      <c r="D48" s="3" t="s">
        <v>228</v>
      </c>
    </row>
    <row r="49" spans="1:4" x14ac:dyDescent="0.25">
      <c r="A49" t="s">
        <v>578</v>
      </c>
      <c r="B49" s="3" t="s">
        <v>475</v>
      </c>
      <c r="C49" s="3" t="s">
        <v>45</v>
      </c>
      <c r="D49" s="3" t="s">
        <v>248</v>
      </c>
    </row>
    <row r="50" spans="1:4" x14ac:dyDescent="0.25">
      <c r="A50" t="s">
        <v>595</v>
      </c>
      <c r="B50" s="3" t="s">
        <v>370</v>
      </c>
      <c r="C50" s="3" t="s">
        <v>89</v>
      </c>
      <c r="D50" s="3" t="s">
        <v>371</v>
      </c>
    </row>
    <row r="51" spans="1:4" x14ac:dyDescent="0.25">
      <c r="A51" t="s">
        <v>553</v>
      </c>
      <c r="B51" s="3" t="s">
        <v>332</v>
      </c>
      <c r="C51" s="3" t="s">
        <v>107</v>
      </c>
      <c r="D51" s="3" t="s">
        <v>333</v>
      </c>
    </row>
    <row r="52" spans="1:4" x14ac:dyDescent="0.25">
      <c r="A52" t="s">
        <v>637</v>
      </c>
      <c r="B52" s="3" t="s">
        <v>495</v>
      </c>
      <c r="C52" s="3" t="s">
        <v>107</v>
      </c>
      <c r="D52" s="3" t="s">
        <v>61</v>
      </c>
    </row>
    <row r="53" spans="1:4" x14ac:dyDescent="0.25">
      <c r="A53" t="s">
        <v>597</v>
      </c>
      <c r="B53" s="3" t="s">
        <v>375</v>
      </c>
      <c r="C53" s="3" t="s">
        <v>107</v>
      </c>
      <c r="D53" s="3" t="s">
        <v>376</v>
      </c>
    </row>
    <row r="54" spans="1:4" x14ac:dyDescent="0.25">
      <c r="A54" t="s">
        <v>594</v>
      </c>
      <c r="B54" s="3" t="s">
        <v>366</v>
      </c>
      <c r="C54" s="3" t="s">
        <v>107</v>
      </c>
      <c r="D54" s="3" t="s">
        <v>367</v>
      </c>
    </row>
    <row r="55" spans="1:4" x14ac:dyDescent="0.25">
      <c r="A55" t="s">
        <v>573</v>
      </c>
      <c r="B55" s="3" t="s">
        <v>383</v>
      </c>
      <c r="C55" s="3" t="s">
        <v>107</v>
      </c>
      <c r="D55" s="3" t="s">
        <v>108</v>
      </c>
    </row>
    <row r="56" spans="1:4" x14ac:dyDescent="0.25">
      <c r="A56" t="s">
        <v>544</v>
      </c>
      <c r="B56" s="3" t="s">
        <v>471</v>
      </c>
      <c r="C56" s="3" t="s">
        <v>107</v>
      </c>
      <c r="D56" s="3" t="s">
        <v>239</v>
      </c>
    </row>
    <row r="57" spans="1:4" x14ac:dyDescent="0.25">
      <c r="A57" t="s">
        <v>560</v>
      </c>
      <c r="B57" s="3" t="s">
        <v>349</v>
      </c>
      <c r="C57" s="3" t="s">
        <v>107</v>
      </c>
      <c r="D57" s="3" t="s">
        <v>297</v>
      </c>
    </row>
    <row r="58" spans="1:4" x14ac:dyDescent="0.25">
      <c r="A58" t="s">
        <v>592</v>
      </c>
      <c r="B58" s="3" t="s">
        <v>363</v>
      </c>
      <c r="C58" s="3" t="s">
        <v>107</v>
      </c>
      <c r="D58" s="3" t="s">
        <v>320</v>
      </c>
    </row>
    <row r="59" spans="1:4" x14ac:dyDescent="0.25">
      <c r="A59" t="s">
        <v>518</v>
      </c>
      <c r="B59" s="3" t="s">
        <v>334</v>
      </c>
      <c r="C59" s="3" t="s">
        <v>24</v>
      </c>
      <c r="D59" s="3" t="s">
        <v>25</v>
      </c>
    </row>
    <row r="60" spans="1:4" x14ac:dyDescent="0.25">
      <c r="A60" t="s">
        <v>588</v>
      </c>
      <c r="B60" s="3" t="s">
        <v>346</v>
      </c>
      <c r="C60" s="3" t="s">
        <v>48</v>
      </c>
      <c r="D60" s="3" t="s">
        <v>347</v>
      </c>
    </row>
    <row r="61" spans="1:4" x14ac:dyDescent="0.25">
      <c r="A61" t="s">
        <v>519</v>
      </c>
      <c r="B61" s="3" t="s">
        <v>337</v>
      </c>
      <c r="C61" s="3" t="s">
        <v>30</v>
      </c>
      <c r="D61" s="3" t="s">
        <v>31</v>
      </c>
    </row>
    <row r="62" spans="1:4" x14ac:dyDescent="0.25">
      <c r="A62" t="s">
        <v>586</v>
      </c>
      <c r="B62" s="3" t="s">
        <v>340</v>
      </c>
      <c r="C62" s="3" t="s">
        <v>36</v>
      </c>
      <c r="D62" s="3" t="s">
        <v>341</v>
      </c>
    </row>
    <row r="63" spans="1:4" x14ac:dyDescent="0.25">
      <c r="A63" t="s">
        <v>567</v>
      </c>
      <c r="B63" s="3" t="s">
        <v>499</v>
      </c>
      <c r="C63" s="3" t="s">
        <v>95</v>
      </c>
      <c r="D63" s="3" t="s">
        <v>96</v>
      </c>
    </row>
    <row r="64" spans="1:4" x14ac:dyDescent="0.25">
      <c r="A64" t="s">
        <v>629</v>
      </c>
      <c r="B64" s="3" t="s">
        <v>467</v>
      </c>
      <c r="C64" s="3" t="s">
        <v>234</v>
      </c>
      <c r="D64" s="3" t="s">
        <v>468</v>
      </c>
    </row>
    <row r="65" spans="1:4" x14ac:dyDescent="0.25">
      <c r="A65" t="s">
        <v>554</v>
      </c>
      <c r="B65" s="3" t="s">
        <v>494</v>
      </c>
      <c r="C65" s="3" t="s">
        <v>57</v>
      </c>
      <c r="D65" s="3" t="s">
        <v>58</v>
      </c>
    </row>
    <row r="66" spans="1:4" x14ac:dyDescent="0.25">
      <c r="A66" t="s">
        <v>529</v>
      </c>
      <c r="B66" s="3" t="s">
        <v>403</v>
      </c>
      <c r="C66" s="3" t="s">
        <v>131</v>
      </c>
      <c r="D66" s="3" t="s">
        <v>132</v>
      </c>
    </row>
    <row r="67" spans="1:4" x14ac:dyDescent="0.25">
      <c r="A67" t="s">
        <v>615</v>
      </c>
      <c r="B67" s="3" t="s">
        <v>429</v>
      </c>
      <c r="C67" s="3" t="s">
        <v>131</v>
      </c>
      <c r="D67" s="3" t="s">
        <v>177</v>
      </c>
    </row>
    <row r="68" spans="1:4" x14ac:dyDescent="0.25">
      <c r="A68" t="s">
        <v>576</v>
      </c>
      <c r="B68" s="3" t="s">
        <v>464</v>
      </c>
      <c r="C68" s="3" t="s">
        <v>131</v>
      </c>
      <c r="D68" s="3" t="s">
        <v>230</v>
      </c>
    </row>
    <row r="69" spans="1:4" x14ac:dyDescent="0.25">
      <c r="A69" t="s">
        <v>632</v>
      </c>
      <c r="B69" s="3" t="s">
        <v>476</v>
      </c>
      <c r="C69" s="3" t="s">
        <v>131</v>
      </c>
      <c r="D69" s="3" t="s">
        <v>251</v>
      </c>
    </row>
    <row r="70" spans="1:4" x14ac:dyDescent="0.25">
      <c r="A70" t="s">
        <v>549</v>
      </c>
      <c r="B70" s="3" t="s">
        <v>353</v>
      </c>
      <c r="C70" s="3" t="s">
        <v>131</v>
      </c>
      <c r="D70" s="3" t="s">
        <v>304</v>
      </c>
    </row>
    <row r="71" spans="1:4" x14ac:dyDescent="0.25">
      <c r="A71" t="s">
        <v>574</v>
      </c>
      <c r="B71" s="3" t="s">
        <v>478</v>
      </c>
      <c r="C71" s="3" t="s">
        <v>256</v>
      </c>
      <c r="D71" s="3" t="s">
        <v>257</v>
      </c>
    </row>
    <row r="72" spans="1:4" x14ac:dyDescent="0.25">
      <c r="A72" t="s">
        <v>525</v>
      </c>
      <c r="B72" s="3" t="s">
        <v>382</v>
      </c>
      <c r="C72" s="3" t="s">
        <v>104</v>
      </c>
      <c r="D72" s="3" t="s">
        <v>105</v>
      </c>
    </row>
    <row r="73" spans="1:4" x14ac:dyDescent="0.25">
      <c r="A73" t="s">
        <v>568</v>
      </c>
      <c r="B73" s="3" t="s">
        <v>391</v>
      </c>
      <c r="C73" s="3" t="s">
        <v>115</v>
      </c>
      <c r="D73" s="3" t="s">
        <v>116</v>
      </c>
    </row>
    <row r="74" spans="1:4" x14ac:dyDescent="0.25">
      <c r="A74" t="s">
        <v>623</v>
      </c>
      <c r="B74" s="3" t="s">
        <v>452</v>
      </c>
      <c r="C74" s="3" t="s">
        <v>453</v>
      </c>
      <c r="D74" s="3" t="s">
        <v>454</v>
      </c>
    </row>
    <row r="75" spans="1:4" x14ac:dyDescent="0.25">
      <c r="A75" t="s">
        <v>613</v>
      </c>
      <c r="B75" s="3" t="s">
        <v>425</v>
      </c>
      <c r="C75" s="3" t="s">
        <v>171</v>
      </c>
      <c r="D75" s="3" t="s">
        <v>426</v>
      </c>
    </row>
    <row r="76" spans="1:4" x14ac:dyDescent="0.25">
      <c r="A76" t="s">
        <v>569</v>
      </c>
      <c r="B76" s="3" t="s">
        <v>502</v>
      </c>
      <c r="C76" s="3" t="s">
        <v>259</v>
      </c>
      <c r="D76" s="3" t="s">
        <v>260</v>
      </c>
    </row>
    <row r="77" spans="1:4" x14ac:dyDescent="0.25">
      <c r="A77" t="s">
        <v>599</v>
      </c>
      <c r="B77" s="3" t="s">
        <v>379</v>
      </c>
      <c r="C77" s="3" t="s">
        <v>86</v>
      </c>
      <c r="D77" s="3" t="s">
        <v>81</v>
      </c>
    </row>
    <row r="78" spans="1:4" x14ac:dyDescent="0.25">
      <c r="A78" t="s">
        <v>523</v>
      </c>
      <c r="B78" s="3" t="s">
        <v>369</v>
      </c>
      <c r="C78" s="3" t="s">
        <v>86</v>
      </c>
      <c r="D78" s="3" t="s">
        <v>87</v>
      </c>
    </row>
    <row r="79" spans="1:4" x14ac:dyDescent="0.25">
      <c r="A79" t="s">
        <v>530</v>
      </c>
      <c r="B79" s="3" t="s">
        <v>404</v>
      </c>
      <c r="C79" s="3" t="s">
        <v>86</v>
      </c>
      <c r="D79" s="3" t="s">
        <v>134</v>
      </c>
    </row>
    <row r="80" spans="1:4" x14ac:dyDescent="0.25">
      <c r="A80" t="s">
        <v>531</v>
      </c>
      <c r="B80" s="3" t="s">
        <v>412</v>
      </c>
      <c r="C80" s="3" t="s">
        <v>86</v>
      </c>
      <c r="D80" s="3" t="s">
        <v>145</v>
      </c>
    </row>
    <row r="81" spans="1:4" x14ac:dyDescent="0.25">
      <c r="A81" t="s">
        <v>622</v>
      </c>
      <c r="B81" s="3" t="s">
        <v>449</v>
      </c>
      <c r="C81" s="3" t="s">
        <v>86</v>
      </c>
      <c r="D81" s="3" t="s">
        <v>450</v>
      </c>
    </row>
    <row r="82" spans="1:4" x14ac:dyDescent="0.25">
      <c r="A82" t="s">
        <v>635</v>
      </c>
      <c r="B82" s="3" t="s">
        <v>487</v>
      </c>
      <c r="C82" s="3" t="s">
        <v>86</v>
      </c>
      <c r="D82" s="3" t="s">
        <v>488</v>
      </c>
    </row>
    <row r="83" spans="1:4" x14ac:dyDescent="0.25">
      <c r="A83" t="s">
        <v>579</v>
      </c>
      <c r="B83" s="3" t="s">
        <v>493</v>
      </c>
      <c r="C83" s="3" t="s">
        <v>86</v>
      </c>
      <c r="D83" s="3" t="s">
        <v>292</v>
      </c>
    </row>
    <row r="84" spans="1:4" x14ac:dyDescent="0.25">
      <c r="A84" t="s">
        <v>604</v>
      </c>
      <c r="B84" s="3" t="s">
        <v>398</v>
      </c>
      <c r="C84" s="3" t="s">
        <v>399</v>
      </c>
      <c r="D84" s="3" t="s">
        <v>400</v>
      </c>
    </row>
    <row r="85" spans="1:4" x14ac:dyDescent="0.25">
      <c r="A85" t="s">
        <v>577</v>
      </c>
      <c r="B85" s="3" t="s">
        <v>477</v>
      </c>
      <c r="C85" s="3" t="s">
        <v>253</v>
      </c>
      <c r="D85" s="3" t="s">
        <v>254</v>
      </c>
    </row>
    <row r="86" spans="1:4" x14ac:dyDescent="0.25">
      <c r="A86" t="s">
        <v>566</v>
      </c>
      <c r="B86" s="3" t="s">
        <v>484</v>
      </c>
      <c r="C86" s="3" t="s">
        <v>253</v>
      </c>
      <c r="D86" s="3" t="s">
        <v>273</v>
      </c>
    </row>
    <row r="87" spans="1:4" x14ac:dyDescent="0.25">
      <c r="A87" t="s">
        <v>636</v>
      </c>
      <c r="B87" s="3" t="s">
        <v>491</v>
      </c>
      <c r="C87" s="3" t="s">
        <v>253</v>
      </c>
      <c r="D87" s="3" t="s">
        <v>287</v>
      </c>
    </row>
    <row r="88" spans="1:4" x14ac:dyDescent="0.25">
      <c r="A88" t="s">
        <v>609</v>
      </c>
      <c r="B88" s="3" t="s">
        <v>413</v>
      </c>
      <c r="C88" s="3" t="s">
        <v>147</v>
      </c>
      <c r="D88" s="3" t="s">
        <v>414</v>
      </c>
    </row>
    <row r="89" spans="1:4" x14ac:dyDescent="0.25">
      <c r="A89" t="s">
        <v>536</v>
      </c>
      <c r="B89" s="3" t="s">
        <v>435</v>
      </c>
      <c r="C89" s="3" t="s">
        <v>147</v>
      </c>
      <c r="D89" s="3" t="s">
        <v>182</v>
      </c>
    </row>
    <row r="90" spans="1:4" x14ac:dyDescent="0.25">
      <c r="A90" t="s">
        <v>550</v>
      </c>
      <c r="B90" s="3" t="s">
        <v>354</v>
      </c>
      <c r="C90" s="3" t="s">
        <v>306</v>
      </c>
      <c r="D90" s="3" t="s">
        <v>304</v>
      </c>
    </row>
    <row r="91" spans="1:4" x14ac:dyDescent="0.25">
      <c r="A91" t="s">
        <v>607</v>
      </c>
      <c r="B91" s="3" t="s">
        <v>407</v>
      </c>
      <c r="C91" s="3" t="s">
        <v>408</v>
      </c>
      <c r="D91" s="3" t="s">
        <v>409</v>
      </c>
    </row>
    <row r="92" spans="1:4" x14ac:dyDescent="0.25">
      <c r="A92" t="s">
        <v>538</v>
      </c>
      <c r="B92" s="3" t="s">
        <v>434</v>
      </c>
      <c r="C92" s="3" t="s">
        <v>193</v>
      </c>
      <c r="D92" s="3" t="s">
        <v>194</v>
      </c>
    </row>
    <row r="93" spans="1:4" x14ac:dyDescent="0.25">
      <c r="A93" t="s">
        <v>562</v>
      </c>
      <c r="B93" s="3" t="s">
        <v>445</v>
      </c>
      <c r="C93" s="3" t="s">
        <v>262</v>
      </c>
      <c r="D93" s="3" t="s">
        <v>446</v>
      </c>
    </row>
    <row r="94" spans="1:4" x14ac:dyDescent="0.25">
      <c r="A94" t="s">
        <v>627</v>
      </c>
      <c r="B94" s="3" t="s">
        <v>462</v>
      </c>
      <c r="C94" s="3" t="s">
        <v>262</v>
      </c>
      <c r="D94" s="3" t="s">
        <v>463</v>
      </c>
    </row>
    <row r="95" spans="1:4" x14ac:dyDescent="0.25">
      <c r="A95" t="s">
        <v>582</v>
      </c>
      <c r="B95" s="3" t="s">
        <v>479</v>
      </c>
      <c r="C95" s="3" t="s">
        <v>262</v>
      </c>
      <c r="D95" s="3" t="s">
        <v>263</v>
      </c>
    </row>
    <row r="96" spans="1:4" x14ac:dyDescent="0.25">
      <c r="A96" t="s">
        <v>593</v>
      </c>
      <c r="B96" s="3" t="s">
        <v>364</v>
      </c>
      <c r="C96" s="3" t="s">
        <v>308</v>
      </c>
      <c r="D96" s="3" t="s">
        <v>365</v>
      </c>
    </row>
    <row r="97" spans="1:4" x14ac:dyDescent="0.25">
      <c r="A97" t="s">
        <v>608</v>
      </c>
      <c r="B97" s="3" t="s">
        <v>410</v>
      </c>
      <c r="C97" s="3" t="s">
        <v>142</v>
      </c>
      <c r="D97" s="3" t="s">
        <v>411</v>
      </c>
    </row>
    <row r="98" spans="1:4" x14ac:dyDescent="0.25">
      <c r="A98" t="s">
        <v>638</v>
      </c>
      <c r="B98" s="3" t="s">
        <v>497</v>
      </c>
      <c r="C98" s="3" t="s">
        <v>83</v>
      </c>
      <c r="D98" s="3" t="s">
        <v>498</v>
      </c>
    </row>
    <row r="99" spans="1:4" x14ac:dyDescent="0.25">
      <c r="A99" t="s">
        <v>546</v>
      </c>
      <c r="B99" s="3" t="s">
        <v>481</v>
      </c>
      <c r="C99" s="3" t="s">
        <v>268</v>
      </c>
      <c r="D99" s="3" t="s">
        <v>269</v>
      </c>
    </row>
    <row r="100" spans="1:4" x14ac:dyDescent="0.25">
      <c r="A100" t="s">
        <v>535</v>
      </c>
      <c r="B100" s="3" t="s">
        <v>430</v>
      </c>
      <c r="C100" s="3" t="s">
        <v>176</v>
      </c>
      <c r="D100" s="3" t="s">
        <v>177</v>
      </c>
    </row>
    <row r="101" spans="1:4" x14ac:dyDescent="0.25">
      <c r="A101" t="s">
        <v>624</v>
      </c>
      <c r="B101" s="3" t="s">
        <v>455</v>
      </c>
      <c r="C101" s="3" t="s">
        <v>176</v>
      </c>
      <c r="D101" s="3" t="s">
        <v>454</v>
      </c>
    </row>
    <row r="102" spans="1:4" x14ac:dyDescent="0.25">
      <c r="A102" t="s">
        <v>616</v>
      </c>
      <c r="B102" s="3" t="s">
        <v>432</v>
      </c>
      <c r="C102" s="3" t="s">
        <v>190</v>
      </c>
      <c r="D102" s="3" t="s">
        <v>188</v>
      </c>
    </row>
    <row r="103" spans="1:4" x14ac:dyDescent="0.25">
      <c r="A103" t="s">
        <v>581</v>
      </c>
      <c r="B103" s="3" t="s">
        <v>496</v>
      </c>
      <c r="C103" s="3" t="s">
        <v>63</v>
      </c>
      <c r="D103" s="3" t="s">
        <v>64</v>
      </c>
    </row>
    <row r="104" spans="1:4" x14ac:dyDescent="0.25">
      <c r="A104" t="s">
        <v>619</v>
      </c>
      <c r="B104" s="3" t="s">
        <v>441</v>
      </c>
      <c r="C104" s="3" t="s">
        <v>63</v>
      </c>
      <c r="D104" s="3" t="s">
        <v>442</v>
      </c>
    </row>
    <row r="105" spans="1:4" x14ac:dyDescent="0.25">
      <c r="A105" t="s">
        <v>563</v>
      </c>
      <c r="B105" s="3" t="s">
        <v>381</v>
      </c>
      <c r="C105" s="3" t="s">
        <v>63</v>
      </c>
      <c r="D105" s="3" t="s">
        <v>322</v>
      </c>
    </row>
    <row r="106" spans="1:4" x14ac:dyDescent="0.25">
      <c r="A106" t="s">
        <v>565</v>
      </c>
      <c r="B106" s="3" t="s">
        <v>451</v>
      </c>
      <c r="C106" s="3" t="s">
        <v>207</v>
      </c>
      <c r="D106" s="3" t="s">
        <v>208</v>
      </c>
    </row>
    <row r="107" spans="1:4" x14ac:dyDescent="0.25">
      <c r="A107" t="s">
        <v>600</v>
      </c>
      <c r="B107" s="3" t="s">
        <v>384</v>
      </c>
      <c r="C107" s="3" t="s">
        <v>385</v>
      </c>
      <c r="D107" s="3" t="s">
        <v>386</v>
      </c>
    </row>
    <row r="108" spans="1:4" x14ac:dyDescent="0.25">
      <c r="A108" t="s">
        <v>610</v>
      </c>
      <c r="B108" s="3" t="s">
        <v>419</v>
      </c>
      <c r="C108" s="3" t="s">
        <v>168</v>
      </c>
      <c r="D108" s="3" t="s">
        <v>420</v>
      </c>
    </row>
    <row r="109" spans="1:4" x14ac:dyDescent="0.25">
      <c r="A109" t="s">
        <v>561</v>
      </c>
      <c r="B109" s="3" t="s">
        <v>389</v>
      </c>
      <c r="C109" s="3" t="s">
        <v>112</v>
      </c>
      <c r="D109" s="3" t="s">
        <v>113</v>
      </c>
    </row>
    <row r="110" spans="1:4" x14ac:dyDescent="0.25">
      <c r="A110" t="s">
        <v>631</v>
      </c>
      <c r="B110" s="3" t="s">
        <v>472</v>
      </c>
      <c r="C110" s="3" t="s">
        <v>112</v>
      </c>
      <c r="D110" s="3" t="s">
        <v>473</v>
      </c>
    </row>
    <row r="111" spans="1:4" x14ac:dyDescent="0.25">
      <c r="A111" t="s">
        <v>571</v>
      </c>
      <c r="B111" s="3" t="s">
        <v>490</v>
      </c>
      <c r="C111" s="3" t="s">
        <v>112</v>
      </c>
      <c r="D111" s="3" t="s">
        <v>287</v>
      </c>
    </row>
    <row r="112" spans="1:4" x14ac:dyDescent="0.25">
      <c r="A112" t="s">
        <v>551</v>
      </c>
      <c r="B112" s="3" t="s">
        <v>362</v>
      </c>
      <c r="C112" s="3" t="s">
        <v>112</v>
      </c>
      <c r="D112" s="3" t="s">
        <v>320</v>
      </c>
    </row>
    <row r="113" spans="1:4" x14ac:dyDescent="0.25">
      <c r="A113" t="s">
        <v>589</v>
      </c>
      <c r="B113" s="3" t="s">
        <v>351</v>
      </c>
      <c r="C113" s="3" t="s">
        <v>301</v>
      </c>
      <c r="D113" s="3" t="s">
        <v>352</v>
      </c>
    </row>
    <row r="114" spans="1:4" x14ac:dyDescent="0.25">
      <c r="A114" t="s">
        <v>583</v>
      </c>
      <c r="B114" s="3" t="s">
        <v>500</v>
      </c>
      <c r="C114" s="3" t="s">
        <v>51</v>
      </c>
      <c r="D114" s="3" t="s">
        <v>52</v>
      </c>
    </row>
    <row r="115" spans="1:4" x14ac:dyDescent="0.25">
      <c r="A115" t="s">
        <v>620</v>
      </c>
      <c r="B115" s="3" t="s">
        <v>443</v>
      </c>
      <c r="C115" s="3" t="s">
        <v>51</v>
      </c>
      <c r="D115" s="3" t="s">
        <v>442</v>
      </c>
    </row>
    <row r="116" spans="1:4" x14ac:dyDescent="0.25">
      <c r="A116" t="s">
        <v>572</v>
      </c>
      <c r="B116" s="3" t="s">
        <v>460</v>
      </c>
      <c r="C116" s="3" t="s">
        <v>51</v>
      </c>
      <c r="D116" s="3" t="s">
        <v>226</v>
      </c>
    </row>
    <row r="117" spans="1:4" x14ac:dyDescent="0.25">
      <c r="A117" t="s">
        <v>630</v>
      </c>
      <c r="B117" s="3" t="s">
        <v>469</v>
      </c>
      <c r="C117" s="3" t="s">
        <v>51</v>
      </c>
      <c r="D117" s="3" t="s">
        <v>470</v>
      </c>
    </row>
    <row r="118" spans="1:4" x14ac:dyDescent="0.25">
      <c r="A118" t="s">
        <v>621</v>
      </c>
      <c r="B118" s="3" t="s">
        <v>447</v>
      </c>
      <c r="C118" s="3" t="s">
        <v>213</v>
      </c>
      <c r="D118" s="3" t="s">
        <v>448</v>
      </c>
    </row>
    <row r="119" spans="1:4" x14ac:dyDescent="0.25">
      <c r="A119" t="s">
        <v>533</v>
      </c>
      <c r="B119" s="3" t="s">
        <v>417</v>
      </c>
      <c r="C119" s="3" t="s">
        <v>159</v>
      </c>
      <c r="D119" s="3" t="s">
        <v>160</v>
      </c>
    </row>
    <row r="120" spans="1:4" x14ac:dyDescent="0.25">
      <c r="A120" t="s">
        <v>540</v>
      </c>
      <c r="B120" s="3" t="s">
        <v>444</v>
      </c>
      <c r="C120" s="3" t="s">
        <v>159</v>
      </c>
      <c r="D120" s="3" t="s">
        <v>205</v>
      </c>
    </row>
    <row r="121" spans="1:4" x14ac:dyDescent="0.25">
      <c r="A121" s="4" t="s">
        <v>640</v>
      </c>
      <c r="B121" s="3" t="s">
        <v>641</v>
      </c>
    </row>
  </sheetData>
  <sortState xmlns:xlrd2="http://schemas.microsoft.com/office/spreadsheetml/2017/richdata2" ref="A2:D120">
    <sortCondition ref="A2:A1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Grades</vt:lpstr>
      <vt:lpstr>indeks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Toskovic</dc:creator>
  <cp:lastModifiedBy>Comment</cp:lastModifiedBy>
  <dcterms:created xsi:type="dcterms:W3CDTF">2024-06-04T14:28:27Z</dcterms:created>
  <dcterms:modified xsi:type="dcterms:W3CDTF">2024-06-05T15:03:03Z</dcterms:modified>
</cp:coreProperties>
</file>